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4065" windowWidth="14805" windowHeight="4050"/>
  </bookViews>
  <sheets>
    <sheet name="Прил.3 ВСР " sheetId="1" r:id="rId1"/>
  </sheets>
  <definedNames>
    <definedName name="_xlnm._FilterDatabase" localSheetId="0" hidden="1">'Прил.3 ВСР '!$A$4:$I$477</definedName>
    <definedName name="_xlnm.Print_Titles" localSheetId="0">'Прил.3 ВСР '!$4:$4</definedName>
  </definedNames>
  <calcPr calcId="145621"/>
</workbook>
</file>

<file path=xl/calcChain.xml><?xml version="1.0" encoding="utf-8"?>
<calcChain xmlns="http://schemas.openxmlformats.org/spreadsheetml/2006/main">
  <c r="H393" i="1" l="1"/>
  <c r="G393" i="1"/>
  <c r="H158" i="1"/>
  <c r="I158" i="1"/>
  <c r="G158" i="1"/>
  <c r="J162" i="1"/>
  <c r="H161" i="1"/>
  <c r="I161" i="1"/>
  <c r="G161" i="1"/>
  <c r="H153" i="1"/>
  <c r="I153" i="1"/>
  <c r="H148" i="1"/>
  <c r="I148" i="1"/>
  <c r="G174" i="1"/>
  <c r="J161" i="1" l="1"/>
  <c r="I397" i="1"/>
  <c r="H398" i="1"/>
  <c r="H397" i="1" s="1"/>
  <c r="I398" i="1"/>
  <c r="G398" i="1"/>
  <c r="G397" i="1"/>
  <c r="J258" i="1"/>
  <c r="H257" i="1"/>
  <c r="I257" i="1"/>
  <c r="G257" i="1"/>
  <c r="J229" i="1"/>
  <c r="I228" i="1"/>
  <c r="H228" i="1"/>
  <c r="H227" i="1" s="1"/>
  <c r="G228" i="1"/>
  <c r="G227" i="1" s="1"/>
  <c r="J165" i="1"/>
  <c r="I164" i="1"/>
  <c r="I163" i="1" s="1"/>
  <c r="H164" i="1"/>
  <c r="H163" i="1" s="1"/>
  <c r="G164" i="1"/>
  <c r="G163" i="1" s="1"/>
  <c r="J141" i="1"/>
  <c r="I140" i="1"/>
  <c r="H140" i="1"/>
  <c r="H139" i="1" s="1"/>
  <c r="G140" i="1"/>
  <c r="G139" i="1" s="1"/>
  <c r="J124" i="1"/>
  <c r="I123" i="1"/>
  <c r="H123" i="1"/>
  <c r="H122" i="1" s="1"/>
  <c r="G123" i="1"/>
  <c r="G122" i="1" s="1"/>
  <c r="J140" i="1" l="1"/>
  <c r="J257" i="1"/>
  <c r="J163" i="1"/>
  <c r="J228" i="1"/>
  <c r="I227" i="1"/>
  <c r="J227" i="1" s="1"/>
  <c r="J164" i="1"/>
  <c r="J123" i="1"/>
  <c r="I139" i="1"/>
  <c r="J139" i="1" s="1"/>
  <c r="I122" i="1"/>
  <c r="J122" i="1" s="1"/>
  <c r="J16" i="1" l="1"/>
  <c r="I15" i="1"/>
  <c r="H15" i="1"/>
  <c r="H14" i="1" s="1"/>
  <c r="G15" i="1"/>
  <c r="G14" i="1" s="1"/>
  <c r="J15" i="1" l="1"/>
  <c r="I14" i="1"/>
  <c r="J14" i="1" s="1"/>
  <c r="H324" i="1"/>
  <c r="I324" i="1"/>
  <c r="I323" i="1" s="1"/>
  <c r="G324" i="1"/>
  <c r="G323" i="1"/>
  <c r="J325" i="1"/>
  <c r="J324" i="1" l="1"/>
  <c r="H323" i="1"/>
  <c r="J323" i="1" s="1"/>
  <c r="J481" i="1" l="1"/>
  <c r="I480" i="1"/>
  <c r="H480" i="1"/>
  <c r="G480" i="1"/>
  <c r="J479" i="1"/>
  <c r="I478" i="1"/>
  <c r="H478" i="1"/>
  <c r="H477" i="1" s="1"/>
  <c r="H476" i="1" s="1"/>
  <c r="H475" i="1" s="1"/>
  <c r="H474" i="1" s="1"/>
  <c r="G478" i="1"/>
  <c r="G477" i="1" s="1"/>
  <c r="G476" i="1" s="1"/>
  <c r="G475" i="1" s="1"/>
  <c r="G474" i="1" s="1"/>
  <c r="J473" i="1"/>
  <c r="I472" i="1"/>
  <c r="I471" i="1" s="1"/>
  <c r="H472" i="1"/>
  <c r="H471" i="1" s="1"/>
  <c r="G472" i="1"/>
  <c r="G471" i="1" s="1"/>
  <c r="I469" i="1"/>
  <c r="I468" i="1" s="1"/>
  <c r="H469" i="1"/>
  <c r="H468" i="1" s="1"/>
  <c r="G469" i="1"/>
  <c r="G468" i="1" s="1"/>
  <c r="I466" i="1"/>
  <c r="I465" i="1" s="1"/>
  <c r="H466" i="1"/>
  <c r="H465" i="1" s="1"/>
  <c r="G466" i="1"/>
  <c r="G465" i="1" s="1"/>
  <c r="J463" i="1"/>
  <c r="I462" i="1"/>
  <c r="I461" i="1" s="1"/>
  <c r="H462" i="1"/>
  <c r="H461" i="1" s="1"/>
  <c r="G462" i="1"/>
  <c r="G461" i="1" s="1"/>
  <c r="J460" i="1"/>
  <c r="I459" i="1"/>
  <c r="I458" i="1" s="1"/>
  <c r="H459" i="1"/>
  <c r="H458" i="1" s="1"/>
  <c r="G459" i="1"/>
  <c r="G458" i="1" s="1"/>
  <c r="J457" i="1"/>
  <c r="I456" i="1"/>
  <c r="I455" i="1" s="1"/>
  <c r="H456" i="1"/>
  <c r="H455" i="1" s="1"/>
  <c r="G456" i="1"/>
  <c r="G455" i="1" s="1"/>
  <c r="J453" i="1"/>
  <c r="I452" i="1"/>
  <c r="H452" i="1"/>
  <c r="H451" i="1" s="1"/>
  <c r="H450" i="1" s="1"/>
  <c r="G452" i="1"/>
  <c r="G451" i="1" s="1"/>
  <c r="G450" i="1" s="1"/>
  <c r="J448" i="1"/>
  <c r="I447" i="1"/>
  <c r="H447" i="1"/>
  <c r="H446" i="1" s="1"/>
  <c r="H445" i="1" s="1"/>
  <c r="G447" i="1"/>
  <c r="G446" i="1" s="1"/>
  <c r="G445" i="1" s="1"/>
  <c r="J444" i="1"/>
  <c r="I443" i="1"/>
  <c r="H443" i="1"/>
  <c r="G443" i="1"/>
  <c r="J442" i="1"/>
  <c r="I441" i="1"/>
  <c r="H441" i="1"/>
  <c r="H440" i="1" s="1"/>
  <c r="G441" i="1"/>
  <c r="G440" i="1" s="1"/>
  <c r="J439" i="1"/>
  <c r="I438" i="1"/>
  <c r="H438" i="1"/>
  <c r="H437" i="1" s="1"/>
  <c r="G438" i="1"/>
  <c r="G437" i="1" s="1"/>
  <c r="J436" i="1"/>
  <c r="J435" i="1"/>
  <c r="I434" i="1"/>
  <c r="I433" i="1" s="1"/>
  <c r="H434" i="1"/>
  <c r="G434" i="1"/>
  <c r="G433" i="1" s="1"/>
  <c r="J432" i="1"/>
  <c r="I431" i="1"/>
  <c r="H431" i="1"/>
  <c r="H430" i="1" s="1"/>
  <c r="G431" i="1"/>
  <c r="G430" i="1" s="1"/>
  <c r="I430" i="1"/>
  <c r="J428" i="1"/>
  <c r="I427" i="1"/>
  <c r="I426" i="1" s="1"/>
  <c r="I425" i="1" s="1"/>
  <c r="H427" i="1"/>
  <c r="H426" i="1" s="1"/>
  <c r="G427" i="1"/>
  <c r="G426" i="1" s="1"/>
  <c r="G425" i="1" s="1"/>
  <c r="J423" i="1"/>
  <c r="I422" i="1"/>
  <c r="H422" i="1"/>
  <c r="G422" i="1"/>
  <c r="J421" i="1"/>
  <c r="I420" i="1"/>
  <c r="H420" i="1"/>
  <c r="G420" i="1"/>
  <c r="G419" i="1" s="1"/>
  <c r="G418" i="1" s="1"/>
  <c r="J417" i="1"/>
  <c r="I416" i="1"/>
  <c r="I415" i="1" s="1"/>
  <c r="I393" i="1" s="1"/>
  <c r="H416" i="1"/>
  <c r="H415" i="1" s="1"/>
  <c r="G416" i="1"/>
  <c r="G415" i="1" s="1"/>
  <c r="J414" i="1"/>
  <c r="I413" i="1"/>
  <c r="I412" i="1" s="1"/>
  <c r="H413" i="1"/>
  <c r="H412" i="1" s="1"/>
  <c r="G413" i="1"/>
  <c r="G412" i="1" s="1"/>
  <c r="J411" i="1"/>
  <c r="I410" i="1"/>
  <c r="I409" i="1" s="1"/>
  <c r="H410" i="1"/>
  <c r="H409" i="1" s="1"/>
  <c r="G410" i="1"/>
  <c r="G409" i="1" s="1"/>
  <c r="J408" i="1"/>
  <c r="I407" i="1"/>
  <c r="I406" i="1" s="1"/>
  <c r="H407" i="1"/>
  <c r="H406" i="1" s="1"/>
  <c r="G407" i="1"/>
  <c r="G406" i="1" s="1"/>
  <c r="J405" i="1"/>
  <c r="I404" i="1"/>
  <c r="I403" i="1" s="1"/>
  <c r="H404" i="1"/>
  <c r="H403" i="1" s="1"/>
  <c r="G404" i="1"/>
  <c r="G403" i="1" s="1"/>
  <c r="J402" i="1"/>
  <c r="I401" i="1"/>
  <c r="H401" i="1"/>
  <c r="H400" i="1" s="1"/>
  <c r="G401" i="1"/>
  <c r="G400" i="1" s="1"/>
  <c r="I395" i="1"/>
  <c r="I394" i="1" s="1"/>
  <c r="H395" i="1"/>
  <c r="H394" i="1" s="1"/>
  <c r="G395" i="1"/>
  <c r="G394" i="1" s="1"/>
  <c r="J391" i="1"/>
  <c r="I390" i="1"/>
  <c r="H390" i="1"/>
  <c r="G390" i="1"/>
  <c r="J389" i="1"/>
  <c r="I388" i="1"/>
  <c r="H388" i="1"/>
  <c r="G388" i="1"/>
  <c r="J387" i="1"/>
  <c r="I386" i="1"/>
  <c r="H386" i="1"/>
  <c r="H385" i="1" s="1"/>
  <c r="H384" i="1" s="1"/>
  <c r="G386" i="1"/>
  <c r="J383" i="1"/>
  <c r="I382" i="1"/>
  <c r="H382" i="1"/>
  <c r="H381" i="1" s="1"/>
  <c r="H380" i="1" s="1"/>
  <c r="G382" i="1"/>
  <c r="G381" i="1" s="1"/>
  <c r="G380" i="1" s="1"/>
  <c r="I378" i="1"/>
  <c r="I377" i="1" s="1"/>
  <c r="I376" i="1" s="1"/>
  <c r="H378" i="1"/>
  <c r="G378" i="1"/>
  <c r="G377" i="1" s="1"/>
  <c r="G376" i="1" s="1"/>
  <c r="J375" i="1"/>
  <c r="I374" i="1"/>
  <c r="I373" i="1" s="1"/>
  <c r="H374" i="1"/>
  <c r="H373" i="1" s="1"/>
  <c r="H372" i="1" s="1"/>
  <c r="G374" i="1"/>
  <c r="G373" i="1" s="1"/>
  <c r="G372" i="1" s="1"/>
  <c r="J371" i="1"/>
  <c r="I370" i="1"/>
  <c r="H370" i="1"/>
  <c r="H369" i="1" s="1"/>
  <c r="H368" i="1" s="1"/>
  <c r="G370" i="1"/>
  <c r="G369" i="1" s="1"/>
  <c r="G368" i="1" s="1"/>
  <c r="J367" i="1"/>
  <c r="I366" i="1"/>
  <c r="I365" i="1" s="1"/>
  <c r="I364" i="1" s="1"/>
  <c r="H366" i="1"/>
  <c r="H365" i="1" s="1"/>
  <c r="H364" i="1" s="1"/>
  <c r="G366" i="1"/>
  <c r="G365" i="1" s="1"/>
  <c r="G364" i="1" s="1"/>
  <c r="J362" i="1"/>
  <c r="I361" i="1"/>
  <c r="I360" i="1" s="1"/>
  <c r="H361" i="1"/>
  <c r="H360" i="1" s="1"/>
  <c r="H359" i="1" s="1"/>
  <c r="G361" i="1"/>
  <c r="G360" i="1" s="1"/>
  <c r="G359" i="1" s="1"/>
  <c r="J358" i="1"/>
  <c r="I357" i="1"/>
  <c r="I356" i="1" s="1"/>
  <c r="H357" i="1"/>
  <c r="H356" i="1" s="1"/>
  <c r="H355" i="1" s="1"/>
  <c r="G357" i="1"/>
  <c r="G356" i="1" s="1"/>
  <c r="G355" i="1" s="1"/>
  <c r="G354" i="1" s="1"/>
  <c r="J353" i="1"/>
  <c r="I352" i="1"/>
  <c r="H352" i="1"/>
  <c r="H351" i="1" s="1"/>
  <c r="G352" i="1"/>
  <c r="G351" i="1" s="1"/>
  <c r="J350" i="1"/>
  <c r="I349" i="1"/>
  <c r="I348" i="1" s="1"/>
  <c r="H349" i="1"/>
  <c r="H348" i="1" s="1"/>
  <c r="G349" i="1"/>
  <c r="G348" i="1" s="1"/>
  <c r="J347" i="1"/>
  <c r="I346" i="1"/>
  <c r="I345" i="1" s="1"/>
  <c r="H346" i="1"/>
  <c r="G346" i="1"/>
  <c r="G345" i="1" s="1"/>
  <c r="J344" i="1"/>
  <c r="I343" i="1"/>
  <c r="I342" i="1" s="1"/>
  <c r="H343" i="1"/>
  <c r="H342" i="1" s="1"/>
  <c r="G343" i="1"/>
  <c r="G342" i="1" s="1"/>
  <c r="J341" i="1"/>
  <c r="I340" i="1"/>
  <c r="H340" i="1"/>
  <c r="H339" i="1" s="1"/>
  <c r="G340" i="1"/>
  <c r="G339" i="1" s="1"/>
  <c r="J338" i="1"/>
  <c r="I337" i="1"/>
  <c r="H337" i="1"/>
  <c r="H336" i="1" s="1"/>
  <c r="G337" i="1"/>
  <c r="G336" i="1" s="1"/>
  <c r="J335" i="1"/>
  <c r="I334" i="1"/>
  <c r="I333" i="1" s="1"/>
  <c r="H334" i="1"/>
  <c r="G334" i="1"/>
  <c r="G333" i="1" s="1"/>
  <c r="J332" i="1"/>
  <c r="I331" i="1"/>
  <c r="I330" i="1" s="1"/>
  <c r="H331" i="1"/>
  <c r="H330" i="1" s="1"/>
  <c r="G331" i="1"/>
  <c r="G330" i="1" s="1"/>
  <c r="J328" i="1"/>
  <c r="I327" i="1"/>
  <c r="I326" i="1" s="1"/>
  <c r="H327" i="1"/>
  <c r="H326" i="1" s="1"/>
  <c r="G327" i="1"/>
  <c r="G326" i="1" s="1"/>
  <c r="J322" i="1"/>
  <c r="I321" i="1"/>
  <c r="I320" i="1" s="1"/>
  <c r="H321" i="1"/>
  <c r="H320" i="1" s="1"/>
  <c r="G321" i="1"/>
  <c r="G320" i="1" s="1"/>
  <c r="J319" i="1"/>
  <c r="I318" i="1"/>
  <c r="I317" i="1" s="1"/>
  <c r="I316" i="1" s="1"/>
  <c r="H318" i="1"/>
  <c r="H317" i="1" s="1"/>
  <c r="H316" i="1" s="1"/>
  <c r="G318" i="1"/>
  <c r="G317" i="1" s="1"/>
  <c r="G316" i="1" s="1"/>
  <c r="J314" i="1"/>
  <c r="I313" i="1"/>
  <c r="I312" i="1" s="1"/>
  <c r="I311" i="1" s="1"/>
  <c r="H313" i="1"/>
  <c r="H312" i="1" s="1"/>
  <c r="H311" i="1" s="1"/>
  <c r="G313" i="1"/>
  <c r="G312" i="1" s="1"/>
  <c r="G311" i="1" s="1"/>
  <c r="J310" i="1"/>
  <c r="I309" i="1"/>
  <c r="I308" i="1" s="1"/>
  <c r="H309" i="1"/>
  <c r="H308" i="1" s="1"/>
  <c r="G309" i="1"/>
  <c r="G308" i="1" s="1"/>
  <c r="J307" i="1"/>
  <c r="I306" i="1"/>
  <c r="I305" i="1" s="1"/>
  <c r="H306" i="1"/>
  <c r="G306" i="1"/>
  <c r="G305" i="1" s="1"/>
  <c r="J304" i="1"/>
  <c r="I303" i="1"/>
  <c r="I302" i="1" s="1"/>
  <c r="H303" i="1"/>
  <c r="G303" i="1"/>
  <c r="G302" i="1" s="1"/>
  <c r="J300" i="1"/>
  <c r="I299" i="1"/>
  <c r="I298" i="1" s="1"/>
  <c r="H299" i="1"/>
  <c r="H298" i="1" s="1"/>
  <c r="G299" i="1"/>
  <c r="G298" i="1" s="1"/>
  <c r="J297" i="1"/>
  <c r="I296" i="1"/>
  <c r="I295" i="1" s="1"/>
  <c r="H296" i="1"/>
  <c r="H295" i="1" s="1"/>
  <c r="G296" i="1"/>
  <c r="G295" i="1" s="1"/>
  <c r="G294" i="1" s="1"/>
  <c r="J293" i="1"/>
  <c r="I292" i="1"/>
  <c r="I291" i="1" s="1"/>
  <c r="H292" i="1"/>
  <c r="H291" i="1" s="1"/>
  <c r="G292" i="1"/>
  <c r="G291" i="1" s="1"/>
  <c r="J290" i="1"/>
  <c r="I289" i="1"/>
  <c r="H289" i="1"/>
  <c r="H288" i="1" s="1"/>
  <c r="G289" i="1"/>
  <c r="G288" i="1" s="1"/>
  <c r="J285" i="1"/>
  <c r="I284" i="1"/>
  <c r="H284" i="1"/>
  <c r="H283" i="1" s="1"/>
  <c r="G284" i="1"/>
  <c r="G283" i="1" s="1"/>
  <c r="J282" i="1"/>
  <c r="I281" i="1"/>
  <c r="H281" i="1"/>
  <c r="H280" i="1" s="1"/>
  <c r="G281" i="1"/>
  <c r="G280" i="1" s="1"/>
  <c r="J279" i="1"/>
  <c r="I278" i="1"/>
  <c r="H278" i="1"/>
  <c r="G278" i="1"/>
  <c r="J277" i="1"/>
  <c r="I276" i="1"/>
  <c r="I275" i="1" s="1"/>
  <c r="H276" i="1"/>
  <c r="H275" i="1" s="1"/>
  <c r="G276" i="1"/>
  <c r="J272" i="1"/>
  <c r="I271" i="1"/>
  <c r="H271" i="1"/>
  <c r="G271" i="1"/>
  <c r="J270" i="1"/>
  <c r="I269" i="1"/>
  <c r="H269" i="1"/>
  <c r="G269" i="1"/>
  <c r="G268" i="1" s="1"/>
  <c r="G267" i="1" s="1"/>
  <c r="G266" i="1" s="1"/>
  <c r="J265" i="1"/>
  <c r="I264" i="1"/>
  <c r="I263" i="1" s="1"/>
  <c r="H264" i="1"/>
  <c r="H263" i="1" s="1"/>
  <c r="G264" i="1"/>
  <c r="G263" i="1" s="1"/>
  <c r="J262" i="1"/>
  <c r="J261" i="1"/>
  <c r="I260" i="1"/>
  <c r="I259" i="1" s="1"/>
  <c r="H260" i="1"/>
  <c r="H259" i="1" s="1"/>
  <c r="G260" i="1"/>
  <c r="G259" i="1" s="1"/>
  <c r="J256" i="1"/>
  <c r="I255" i="1"/>
  <c r="I254" i="1" s="1"/>
  <c r="H255" i="1"/>
  <c r="H254" i="1" s="1"/>
  <c r="G255" i="1"/>
  <c r="G254" i="1" s="1"/>
  <c r="J253" i="1"/>
  <c r="I252" i="1"/>
  <c r="H252" i="1"/>
  <c r="H251" i="1" s="1"/>
  <c r="G252" i="1"/>
  <c r="G251" i="1" s="1"/>
  <c r="J250" i="1"/>
  <c r="I249" i="1"/>
  <c r="I248" i="1" s="1"/>
  <c r="H249" i="1"/>
  <c r="H248" i="1" s="1"/>
  <c r="G249" i="1"/>
  <c r="G248" i="1" s="1"/>
  <c r="J247" i="1"/>
  <c r="I246" i="1"/>
  <c r="H246" i="1"/>
  <c r="G246" i="1"/>
  <c r="J245" i="1"/>
  <c r="I244" i="1"/>
  <c r="H244" i="1"/>
  <c r="G244" i="1"/>
  <c r="J243" i="1"/>
  <c r="I242" i="1"/>
  <c r="I241" i="1" s="1"/>
  <c r="H242" i="1"/>
  <c r="G242" i="1"/>
  <c r="J240" i="1"/>
  <c r="I239" i="1"/>
  <c r="H239" i="1"/>
  <c r="H238" i="1" s="1"/>
  <c r="G239" i="1"/>
  <c r="G238" i="1" s="1"/>
  <c r="J236" i="1"/>
  <c r="I235" i="1"/>
  <c r="I234" i="1" s="1"/>
  <c r="H235" i="1"/>
  <c r="H234" i="1" s="1"/>
  <c r="H233" i="1" s="1"/>
  <c r="G235" i="1"/>
  <c r="G234" i="1" s="1"/>
  <c r="G233" i="1" s="1"/>
  <c r="J232" i="1"/>
  <c r="I231" i="1"/>
  <c r="I230" i="1" s="1"/>
  <c r="H231" i="1"/>
  <c r="G231" i="1"/>
  <c r="G230" i="1" s="1"/>
  <c r="J226" i="1"/>
  <c r="I225" i="1"/>
  <c r="H225" i="1"/>
  <c r="G225" i="1"/>
  <c r="J224" i="1"/>
  <c r="I223" i="1"/>
  <c r="H223" i="1"/>
  <c r="G223" i="1"/>
  <c r="J222" i="1"/>
  <c r="I221" i="1"/>
  <c r="H221" i="1"/>
  <c r="G221" i="1"/>
  <c r="G220" i="1" s="1"/>
  <c r="J219" i="1"/>
  <c r="I218" i="1"/>
  <c r="H218" i="1"/>
  <c r="H217" i="1" s="1"/>
  <c r="G218" i="1"/>
  <c r="G217" i="1" s="1"/>
  <c r="J216" i="1"/>
  <c r="I215" i="1"/>
  <c r="H215" i="1"/>
  <c r="G215" i="1"/>
  <c r="J214" i="1"/>
  <c r="I213" i="1"/>
  <c r="I212" i="1" s="1"/>
  <c r="H213" i="1"/>
  <c r="G213" i="1"/>
  <c r="G212" i="1" s="1"/>
  <c r="J211" i="1"/>
  <c r="I210" i="1"/>
  <c r="H210" i="1"/>
  <c r="G210" i="1"/>
  <c r="J209" i="1"/>
  <c r="I208" i="1"/>
  <c r="H208" i="1"/>
  <c r="G208" i="1"/>
  <c r="G207" i="1" s="1"/>
  <c r="J206" i="1"/>
  <c r="I205" i="1"/>
  <c r="H205" i="1"/>
  <c r="G205" i="1"/>
  <c r="J204" i="1"/>
  <c r="I203" i="1"/>
  <c r="H203" i="1"/>
  <c r="G203" i="1"/>
  <c r="G202" i="1" s="1"/>
  <c r="J201" i="1"/>
  <c r="I200" i="1"/>
  <c r="I199" i="1" s="1"/>
  <c r="H200" i="1"/>
  <c r="H199" i="1" s="1"/>
  <c r="G200" i="1"/>
  <c r="G199" i="1" s="1"/>
  <c r="J198" i="1"/>
  <c r="I197" i="1"/>
  <c r="H197" i="1"/>
  <c r="G197" i="1"/>
  <c r="J196" i="1"/>
  <c r="I195" i="1"/>
  <c r="H195" i="1"/>
  <c r="G195" i="1"/>
  <c r="J193" i="1"/>
  <c r="I192" i="1"/>
  <c r="H192" i="1"/>
  <c r="G192" i="1"/>
  <c r="J191" i="1"/>
  <c r="I190" i="1"/>
  <c r="H190" i="1"/>
  <c r="G190" i="1"/>
  <c r="J185" i="1"/>
  <c r="I184" i="1"/>
  <c r="I183" i="1" s="1"/>
  <c r="H184" i="1"/>
  <c r="H183" i="1" s="1"/>
  <c r="G184" i="1"/>
  <c r="G183" i="1" s="1"/>
  <c r="J182" i="1"/>
  <c r="I181" i="1"/>
  <c r="I180" i="1" s="1"/>
  <c r="H181" i="1"/>
  <c r="G181" i="1"/>
  <c r="J177" i="1"/>
  <c r="I176" i="1"/>
  <c r="H176" i="1"/>
  <c r="H175" i="1" s="1"/>
  <c r="H174" i="1" s="1"/>
  <c r="G176" i="1"/>
  <c r="G175" i="1" s="1"/>
  <c r="J173" i="1"/>
  <c r="I172" i="1"/>
  <c r="I171" i="1" s="1"/>
  <c r="H172" i="1"/>
  <c r="H171" i="1" s="1"/>
  <c r="H170" i="1" s="1"/>
  <c r="G172" i="1"/>
  <c r="G171" i="1" s="1"/>
  <c r="G170" i="1" s="1"/>
  <c r="J168" i="1"/>
  <c r="I167" i="1"/>
  <c r="I166" i="1" s="1"/>
  <c r="H167" i="1"/>
  <c r="H166" i="1" s="1"/>
  <c r="G167" i="1"/>
  <c r="G166" i="1" s="1"/>
  <c r="J160" i="1"/>
  <c r="I159" i="1"/>
  <c r="I147" i="1" s="1"/>
  <c r="H159" i="1"/>
  <c r="G159" i="1"/>
  <c r="G147" i="1" s="1"/>
  <c r="J157" i="1"/>
  <c r="I156" i="1"/>
  <c r="H156" i="1"/>
  <c r="G156" i="1"/>
  <c r="J155" i="1"/>
  <c r="I154" i="1"/>
  <c r="H154" i="1"/>
  <c r="G154" i="1"/>
  <c r="J152" i="1"/>
  <c r="I151" i="1"/>
  <c r="H151" i="1"/>
  <c r="G151" i="1"/>
  <c r="J150" i="1"/>
  <c r="I149" i="1"/>
  <c r="H149" i="1"/>
  <c r="G149" i="1"/>
  <c r="J144" i="1"/>
  <c r="I143" i="1"/>
  <c r="I142" i="1" s="1"/>
  <c r="H143" i="1"/>
  <c r="H142" i="1" s="1"/>
  <c r="G143" i="1"/>
  <c r="G142" i="1" s="1"/>
  <c r="J138" i="1"/>
  <c r="I137" i="1"/>
  <c r="H137" i="1"/>
  <c r="H136" i="1" s="1"/>
  <c r="H135" i="1" s="1"/>
  <c r="G137" i="1"/>
  <c r="G136" i="1" s="1"/>
  <c r="J132" i="1"/>
  <c r="I131" i="1"/>
  <c r="H131" i="1"/>
  <c r="H130" i="1" s="1"/>
  <c r="H129" i="1" s="1"/>
  <c r="H128" i="1" s="1"/>
  <c r="G131" i="1"/>
  <c r="G130" i="1" s="1"/>
  <c r="G129" i="1" s="1"/>
  <c r="G128" i="1" s="1"/>
  <c r="J127" i="1"/>
  <c r="I126" i="1"/>
  <c r="I125" i="1" s="1"/>
  <c r="H126" i="1"/>
  <c r="G126" i="1"/>
  <c r="G125" i="1" s="1"/>
  <c r="J121" i="1"/>
  <c r="J120" i="1"/>
  <c r="I119" i="1"/>
  <c r="H119" i="1"/>
  <c r="H118" i="1" s="1"/>
  <c r="G119" i="1"/>
  <c r="G118" i="1" s="1"/>
  <c r="J117" i="1"/>
  <c r="I116" i="1"/>
  <c r="H116" i="1"/>
  <c r="H115" i="1" s="1"/>
  <c r="G116" i="1"/>
  <c r="G115" i="1" s="1"/>
  <c r="I113" i="1"/>
  <c r="I112" i="1" s="1"/>
  <c r="H113" i="1"/>
  <c r="G113" i="1"/>
  <c r="G112" i="1" s="1"/>
  <c r="J111" i="1"/>
  <c r="I110" i="1"/>
  <c r="H110" i="1"/>
  <c r="G110" i="1"/>
  <c r="J109" i="1"/>
  <c r="I108" i="1"/>
  <c r="H108" i="1"/>
  <c r="G108" i="1"/>
  <c r="J106" i="1"/>
  <c r="I105" i="1"/>
  <c r="H105" i="1"/>
  <c r="G105" i="1"/>
  <c r="J104" i="1"/>
  <c r="I103" i="1"/>
  <c r="H103" i="1"/>
  <c r="G103" i="1"/>
  <c r="J100" i="1"/>
  <c r="I99" i="1"/>
  <c r="H99" i="1"/>
  <c r="H98" i="1" s="1"/>
  <c r="G99" i="1"/>
  <c r="G98" i="1" s="1"/>
  <c r="J97" i="1"/>
  <c r="I96" i="1"/>
  <c r="I95" i="1" s="1"/>
  <c r="H96" i="1"/>
  <c r="H95" i="1" s="1"/>
  <c r="G96" i="1"/>
  <c r="G95" i="1" s="1"/>
  <c r="J93" i="1"/>
  <c r="I92" i="1"/>
  <c r="I91" i="1" s="1"/>
  <c r="H92" i="1"/>
  <c r="H91" i="1" s="1"/>
  <c r="G92" i="1"/>
  <c r="G91" i="1" s="1"/>
  <c r="J90" i="1"/>
  <c r="J89" i="1"/>
  <c r="I88" i="1"/>
  <c r="I87" i="1" s="1"/>
  <c r="H88" i="1"/>
  <c r="H87" i="1" s="1"/>
  <c r="G88" i="1"/>
  <c r="G87" i="1" s="1"/>
  <c r="J86" i="1"/>
  <c r="I85" i="1"/>
  <c r="I84" i="1" s="1"/>
  <c r="H85" i="1"/>
  <c r="G85" i="1"/>
  <c r="G84" i="1" s="1"/>
  <c r="J83" i="1"/>
  <c r="J82" i="1"/>
  <c r="I81" i="1"/>
  <c r="I80" i="1" s="1"/>
  <c r="H81" i="1"/>
  <c r="G81" i="1"/>
  <c r="G80" i="1" s="1"/>
  <c r="J79" i="1"/>
  <c r="J78" i="1"/>
  <c r="I77" i="1"/>
  <c r="I76" i="1" s="1"/>
  <c r="H77" i="1"/>
  <c r="H76" i="1" s="1"/>
  <c r="G77" i="1"/>
  <c r="G76" i="1" s="1"/>
  <c r="J75" i="1"/>
  <c r="J74" i="1"/>
  <c r="I73" i="1"/>
  <c r="H73" i="1"/>
  <c r="H72" i="1" s="1"/>
  <c r="G73" i="1"/>
  <c r="G72" i="1" s="1"/>
  <c r="J71" i="1"/>
  <c r="J70" i="1"/>
  <c r="I69" i="1"/>
  <c r="I68" i="1" s="1"/>
  <c r="H69" i="1"/>
  <c r="H68" i="1" s="1"/>
  <c r="G69" i="1"/>
  <c r="G68" i="1" s="1"/>
  <c r="J67" i="1"/>
  <c r="J66" i="1"/>
  <c r="I65" i="1"/>
  <c r="I64" i="1" s="1"/>
  <c r="H65" i="1"/>
  <c r="H64" i="1" s="1"/>
  <c r="G65" i="1"/>
  <c r="G64" i="1" s="1"/>
  <c r="J63" i="1"/>
  <c r="I62" i="1"/>
  <c r="I61" i="1" s="1"/>
  <c r="H62" i="1"/>
  <c r="H61" i="1" s="1"/>
  <c r="G62" i="1"/>
  <c r="G61" i="1" s="1"/>
  <c r="J60" i="1"/>
  <c r="J59" i="1"/>
  <c r="I58" i="1"/>
  <c r="H58" i="1"/>
  <c r="H57" i="1" s="1"/>
  <c r="G58" i="1"/>
  <c r="G57" i="1" s="1"/>
  <c r="J55" i="1"/>
  <c r="J54" i="1"/>
  <c r="I53" i="1"/>
  <c r="I52" i="1" s="1"/>
  <c r="H53" i="1"/>
  <c r="G53" i="1"/>
  <c r="G52" i="1" s="1"/>
  <c r="J51" i="1"/>
  <c r="I50" i="1"/>
  <c r="H50" i="1"/>
  <c r="H49" i="1" s="1"/>
  <c r="G50" i="1"/>
  <c r="G49" i="1" s="1"/>
  <c r="J48" i="1"/>
  <c r="J47" i="1"/>
  <c r="I46" i="1"/>
  <c r="H46" i="1"/>
  <c r="H45" i="1" s="1"/>
  <c r="G46" i="1"/>
  <c r="G45" i="1" s="1"/>
  <c r="J44" i="1"/>
  <c r="J43" i="1"/>
  <c r="I42" i="1"/>
  <c r="H42" i="1"/>
  <c r="H41" i="1" s="1"/>
  <c r="G42" i="1"/>
  <c r="G41" i="1" s="1"/>
  <c r="J38" i="1"/>
  <c r="J37" i="1"/>
  <c r="I36" i="1"/>
  <c r="I35" i="1" s="1"/>
  <c r="H36" i="1"/>
  <c r="H35" i="1" s="1"/>
  <c r="H34" i="1" s="1"/>
  <c r="H33" i="1" s="1"/>
  <c r="G36" i="1"/>
  <c r="G35" i="1" s="1"/>
  <c r="G34" i="1" s="1"/>
  <c r="G33" i="1" s="1"/>
  <c r="J31" i="1"/>
  <c r="I30" i="1"/>
  <c r="H30" i="1"/>
  <c r="G30" i="1"/>
  <c r="J29" i="1"/>
  <c r="I28" i="1"/>
  <c r="H28" i="1"/>
  <c r="G28" i="1"/>
  <c r="J27" i="1"/>
  <c r="I26" i="1"/>
  <c r="H26" i="1"/>
  <c r="G26" i="1"/>
  <c r="J23" i="1"/>
  <c r="I22" i="1"/>
  <c r="I21" i="1" s="1"/>
  <c r="H22" i="1"/>
  <c r="H21" i="1" s="1"/>
  <c r="H20" i="1" s="1"/>
  <c r="G22" i="1"/>
  <c r="G21" i="1" s="1"/>
  <c r="G20" i="1" s="1"/>
  <c r="J19" i="1"/>
  <c r="I18" i="1"/>
  <c r="I17" i="1" s="1"/>
  <c r="H18" i="1"/>
  <c r="H17" i="1" s="1"/>
  <c r="G18" i="1"/>
  <c r="G17" i="1" s="1"/>
  <c r="J13" i="1"/>
  <c r="I12" i="1"/>
  <c r="H12" i="1"/>
  <c r="G12" i="1"/>
  <c r="J11" i="1"/>
  <c r="I10" i="1"/>
  <c r="H10" i="1"/>
  <c r="G10" i="1"/>
  <c r="G180" i="1" l="1"/>
  <c r="I440" i="1"/>
  <c r="G392" i="1"/>
  <c r="J73" i="1"/>
  <c r="G135" i="1"/>
  <c r="G134" i="1" s="1"/>
  <c r="G133" i="1" s="1"/>
  <c r="G56" i="1"/>
  <c r="J81" i="1"/>
  <c r="J420" i="1"/>
  <c r="J108" i="1"/>
  <c r="J447" i="1"/>
  <c r="J218" i="1"/>
  <c r="I72" i="1"/>
  <c r="J72" i="1" s="1"/>
  <c r="J360" i="1"/>
  <c r="J308" i="1"/>
  <c r="J95" i="1"/>
  <c r="J231" i="1"/>
  <c r="J235" i="1"/>
  <c r="J239" i="1"/>
  <c r="J244" i="1"/>
  <c r="J281" i="1"/>
  <c r="J337" i="1"/>
  <c r="J340" i="1"/>
  <c r="J346" i="1"/>
  <c r="J26" i="1"/>
  <c r="J234" i="1"/>
  <c r="J278" i="1"/>
  <c r="J409" i="1"/>
  <c r="J58" i="1"/>
  <c r="J309" i="1"/>
  <c r="J361" i="1"/>
  <c r="J478" i="1"/>
  <c r="J480" i="1"/>
  <c r="I336" i="1"/>
  <c r="J336" i="1" s="1"/>
  <c r="J199" i="1"/>
  <c r="J291" i="1"/>
  <c r="J356" i="1"/>
  <c r="I355" i="1"/>
  <c r="J355" i="1" s="1"/>
  <c r="J348" i="1"/>
  <c r="J406" i="1"/>
  <c r="J137" i="1"/>
  <c r="J190" i="1"/>
  <c r="J289" i="1"/>
  <c r="J327" i="1"/>
  <c r="J352" i="1"/>
  <c r="J443" i="1"/>
  <c r="J459" i="1"/>
  <c r="J85" i="1"/>
  <c r="H287" i="1"/>
  <c r="J306" i="1"/>
  <c r="J326" i="1"/>
  <c r="J334" i="1"/>
  <c r="J410" i="1"/>
  <c r="J434" i="1"/>
  <c r="G454" i="1"/>
  <c r="J458" i="1"/>
  <c r="J465" i="1"/>
  <c r="H274" i="1"/>
  <c r="H273" i="1" s="1"/>
  <c r="H354" i="1"/>
  <c r="J461" i="1"/>
  <c r="J46" i="1"/>
  <c r="H189" i="1"/>
  <c r="J200" i="1"/>
  <c r="J208" i="1"/>
  <c r="J210" i="1"/>
  <c r="I217" i="1"/>
  <c r="J217" i="1" s="1"/>
  <c r="I233" i="1"/>
  <c r="J233" i="1" s="1"/>
  <c r="I280" i="1"/>
  <c r="J280" i="1" s="1"/>
  <c r="J284" i="1"/>
  <c r="J292" i="1"/>
  <c r="J349" i="1"/>
  <c r="J357" i="1"/>
  <c r="I359" i="1"/>
  <c r="J359" i="1" s="1"/>
  <c r="J382" i="1"/>
  <c r="J390" i="1"/>
  <c r="J401" i="1"/>
  <c r="J407" i="1"/>
  <c r="J452" i="1"/>
  <c r="I477" i="1"/>
  <c r="J477" i="1" s="1"/>
  <c r="J225" i="1"/>
  <c r="I207" i="1"/>
  <c r="J149" i="1"/>
  <c r="J364" i="1"/>
  <c r="J10" i="1"/>
  <c r="J28" i="1"/>
  <c r="J42" i="1"/>
  <c r="G40" i="1"/>
  <c r="J50" i="1"/>
  <c r="J99" i="1"/>
  <c r="J110" i="1"/>
  <c r="J126" i="1"/>
  <c r="H207" i="1"/>
  <c r="J221" i="1"/>
  <c r="J246" i="1"/>
  <c r="J260" i="1"/>
  <c r="J264" i="1"/>
  <c r="J269" i="1"/>
  <c r="J296" i="1"/>
  <c r="J303" i="1"/>
  <c r="H305" i="1"/>
  <c r="J305" i="1" s="1"/>
  <c r="J318" i="1"/>
  <c r="J374" i="1"/>
  <c r="I400" i="1"/>
  <c r="J400" i="1" s="1"/>
  <c r="H433" i="1"/>
  <c r="J433" i="1" s="1"/>
  <c r="I451" i="1"/>
  <c r="I450" i="1" s="1"/>
  <c r="J450" i="1" s="1"/>
  <c r="J53" i="1"/>
  <c r="H94" i="1"/>
  <c r="H134" i="1"/>
  <c r="H133" i="1" s="1"/>
  <c r="J263" i="1"/>
  <c r="J295" i="1"/>
  <c r="J317" i="1"/>
  <c r="J373" i="1"/>
  <c r="G25" i="1"/>
  <c r="G24" i="1" s="1"/>
  <c r="G94" i="1"/>
  <c r="G107" i="1"/>
  <c r="J119" i="1"/>
  <c r="J131" i="1"/>
  <c r="I136" i="1"/>
  <c r="I238" i="1"/>
  <c r="J238" i="1" s="1"/>
  <c r="I283" i="1"/>
  <c r="J283" i="1" s="1"/>
  <c r="I288" i="1"/>
  <c r="J288" i="1" s="1"/>
  <c r="H294" i="1"/>
  <c r="H333" i="1"/>
  <c r="J333" i="1" s="1"/>
  <c r="I339" i="1"/>
  <c r="J339" i="1" s="1"/>
  <c r="H345" i="1"/>
  <c r="J345" i="1" s="1"/>
  <c r="I351" i="1"/>
  <c r="J351" i="1" s="1"/>
  <c r="J370" i="1"/>
  <c r="I372" i="1"/>
  <c r="J372" i="1" s="1"/>
  <c r="H377" i="1"/>
  <c r="J413" i="1"/>
  <c r="J422" i="1"/>
  <c r="J438" i="1"/>
  <c r="H9" i="1"/>
  <c r="H8" i="1" s="1"/>
  <c r="I57" i="1"/>
  <c r="J57" i="1" s="1"/>
  <c r="H80" i="1"/>
  <c r="J80" i="1" s="1"/>
  <c r="H84" i="1"/>
  <c r="J84" i="1" s="1"/>
  <c r="J96" i="1"/>
  <c r="J116" i="1"/>
  <c r="I118" i="1"/>
  <c r="J118" i="1" s="1"/>
  <c r="J154" i="1"/>
  <c r="H169" i="1"/>
  <c r="J213" i="1"/>
  <c r="J255" i="1"/>
  <c r="H268" i="1"/>
  <c r="H267" i="1" s="1"/>
  <c r="H266" i="1" s="1"/>
  <c r="J366" i="1"/>
  <c r="J412" i="1"/>
  <c r="J462" i="1"/>
  <c r="J65" i="1"/>
  <c r="J64" i="1"/>
  <c r="G169" i="1"/>
  <c r="J21" i="1"/>
  <c r="J35" i="1"/>
  <c r="J68" i="1"/>
  <c r="J87" i="1"/>
  <c r="J91" i="1"/>
  <c r="G102" i="1"/>
  <c r="G101" i="1" s="1"/>
  <c r="H107" i="1"/>
  <c r="J171" i="1"/>
  <c r="H241" i="1"/>
  <c r="J241" i="1" s="1"/>
  <c r="G9" i="1"/>
  <c r="G8" i="1" s="1"/>
  <c r="I20" i="1"/>
  <c r="J20" i="1" s="1"/>
  <c r="H52" i="1"/>
  <c r="H40" i="1" s="1"/>
  <c r="J77" i="1"/>
  <c r="I98" i="1"/>
  <c r="J98" i="1" s="1"/>
  <c r="J103" i="1"/>
  <c r="I130" i="1"/>
  <c r="G148" i="1"/>
  <c r="J159" i="1"/>
  <c r="J167" i="1"/>
  <c r="I170" i="1"/>
  <c r="J170" i="1" s="1"/>
  <c r="G429" i="1"/>
  <c r="G424" i="1" s="1"/>
  <c r="J76" i="1"/>
  <c r="I102" i="1"/>
  <c r="G153" i="1"/>
  <c r="J166" i="1"/>
  <c r="J330" i="1"/>
  <c r="J22" i="1"/>
  <c r="J36" i="1"/>
  <c r="I45" i="1"/>
  <c r="J45" i="1" s="1"/>
  <c r="I49" i="1"/>
  <c r="J49" i="1" s="1"/>
  <c r="J69" i="1"/>
  <c r="J88" i="1"/>
  <c r="J92" i="1"/>
  <c r="H102" i="1"/>
  <c r="H112" i="1"/>
  <c r="I115" i="1"/>
  <c r="J115" i="1" s="1"/>
  <c r="H125" i="1"/>
  <c r="J125" i="1" s="1"/>
  <c r="J172" i="1"/>
  <c r="H230" i="1"/>
  <c r="J230" i="1" s="1"/>
  <c r="J252" i="1"/>
  <c r="I251" i="1"/>
  <c r="J251" i="1" s="1"/>
  <c r="J254" i="1"/>
  <c r="J181" i="1"/>
  <c r="I179" i="1"/>
  <c r="I178" i="1" s="1"/>
  <c r="J195" i="1"/>
  <c r="G241" i="1"/>
  <c r="G237" i="1" s="1"/>
  <c r="J248" i="1"/>
  <c r="J275" i="1"/>
  <c r="J298" i="1"/>
  <c r="I301" i="1"/>
  <c r="J312" i="1"/>
  <c r="J320" i="1"/>
  <c r="J342" i="1"/>
  <c r="I385" i="1"/>
  <c r="J385" i="1" s="1"/>
  <c r="J403" i="1"/>
  <c r="J415" i="1"/>
  <c r="H419" i="1"/>
  <c r="H418" i="1" s="1"/>
  <c r="J430" i="1"/>
  <c r="J440" i="1"/>
  <c r="J456" i="1"/>
  <c r="J466" i="1"/>
  <c r="H464" i="1"/>
  <c r="G179" i="1"/>
  <c r="G178" i="1" s="1"/>
  <c r="I194" i="1"/>
  <c r="J242" i="1"/>
  <c r="G275" i="1"/>
  <c r="G274" i="1" s="1"/>
  <c r="G273" i="1" s="1"/>
  <c r="G301" i="1"/>
  <c r="J311" i="1"/>
  <c r="G329" i="1"/>
  <c r="G315" i="1" s="1"/>
  <c r="J365" i="1"/>
  <c r="J388" i="1"/>
  <c r="J427" i="1"/>
  <c r="I437" i="1"/>
  <c r="I429" i="1" s="1"/>
  <c r="J455" i="1"/>
  <c r="I464" i="1"/>
  <c r="G385" i="1"/>
  <c r="G384" i="1" s="1"/>
  <c r="G363" i="1" s="1"/>
  <c r="J426" i="1"/>
  <c r="J176" i="1"/>
  <c r="J184" i="1"/>
  <c r="G189" i="1"/>
  <c r="G194" i="1"/>
  <c r="G188" i="1" s="1"/>
  <c r="J203" i="1"/>
  <c r="H212" i="1"/>
  <c r="J212" i="1" s="1"/>
  <c r="J223" i="1"/>
  <c r="J249" i="1"/>
  <c r="J271" i="1"/>
  <c r="J276" i="1"/>
  <c r="G287" i="1"/>
  <c r="J299" i="1"/>
  <c r="H302" i="1"/>
  <c r="J313" i="1"/>
  <c r="J321" i="1"/>
  <c r="J331" i="1"/>
  <c r="J343" i="1"/>
  <c r="I369" i="1"/>
  <c r="I381" i="1"/>
  <c r="J386" i="1"/>
  <c r="J404" i="1"/>
  <c r="J416" i="1"/>
  <c r="H425" i="1"/>
  <c r="J425" i="1" s="1"/>
  <c r="J431" i="1"/>
  <c r="J441" i="1"/>
  <c r="I446" i="1"/>
  <c r="H454" i="1"/>
  <c r="G464" i="1"/>
  <c r="J62" i="1"/>
  <c r="J61" i="1"/>
  <c r="I41" i="1"/>
  <c r="I34" i="1"/>
  <c r="J30" i="1"/>
  <c r="J12" i="1"/>
  <c r="J17" i="1"/>
  <c r="J18" i="1"/>
  <c r="H25" i="1"/>
  <c r="H24" i="1" s="1"/>
  <c r="H194" i="1"/>
  <c r="I9" i="1"/>
  <c r="I8" i="1" s="1"/>
  <c r="I25" i="1"/>
  <c r="J105" i="1"/>
  <c r="I107" i="1"/>
  <c r="J143" i="1"/>
  <c r="J156" i="1"/>
  <c r="J153" i="1"/>
  <c r="I175" i="1"/>
  <c r="I174" i="1" s="1"/>
  <c r="H180" i="1"/>
  <c r="H202" i="1"/>
  <c r="J205" i="1"/>
  <c r="J142" i="1"/>
  <c r="J192" i="1"/>
  <c r="I189" i="1"/>
  <c r="I202" i="1"/>
  <c r="J215" i="1"/>
  <c r="H220" i="1"/>
  <c r="I454" i="1"/>
  <c r="J151" i="1"/>
  <c r="J183" i="1"/>
  <c r="J197" i="1"/>
  <c r="I220" i="1"/>
  <c r="I268" i="1"/>
  <c r="I294" i="1"/>
  <c r="I419" i="1"/>
  <c r="J158" i="1" l="1"/>
  <c r="H147" i="1"/>
  <c r="H146" i="1" s="1"/>
  <c r="I94" i="1"/>
  <c r="J207" i="1"/>
  <c r="H101" i="1"/>
  <c r="I188" i="1"/>
  <c r="H188" i="1"/>
  <c r="J136" i="1"/>
  <c r="I135" i="1"/>
  <c r="I101" i="1"/>
  <c r="J94" i="1"/>
  <c r="I56" i="1"/>
  <c r="H56" i="1"/>
  <c r="I274" i="1"/>
  <c r="J274" i="1" s="1"/>
  <c r="G286" i="1"/>
  <c r="G187" i="1"/>
  <c r="H429" i="1"/>
  <c r="H424" i="1" s="1"/>
  <c r="J393" i="1"/>
  <c r="I476" i="1"/>
  <c r="J476" i="1" s="1"/>
  <c r="J451" i="1"/>
  <c r="J316" i="1"/>
  <c r="G449" i="1"/>
  <c r="I354" i="1"/>
  <c r="J354" i="1" s="1"/>
  <c r="H392" i="1"/>
  <c r="J464" i="1"/>
  <c r="J102" i="1"/>
  <c r="I287" i="1"/>
  <c r="J287" i="1" s="1"/>
  <c r="H329" i="1"/>
  <c r="H315" i="1" s="1"/>
  <c r="G7" i="1"/>
  <c r="G6" i="1" s="1"/>
  <c r="G39" i="1"/>
  <c r="G32" i="1" s="1"/>
  <c r="J437" i="1"/>
  <c r="J148" i="1"/>
  <c r="I384" i="1"/>
  <c r="J384" i="1" s="1"/>
  <c r="J52" i="1"/>
  <c r="I329" i="1"/>
  <c r="I315" i="1" s="1"/>
  <c r="J220" i="1"/>
  <c r="H237" i="1"/>
  <c r="H376" i="1"/>
  <c r="J202" i="1"/>
  <c r="J369" i="1"/>
  <c r="I368" i="1"/>
  <c r="J368" i="1" s="1"/>
  <c r="J130" i="1"/>
  <c r="I129" i="1"/>
  <c r="H449" i="1"/>
  <c r="J107" i="1"/>
  <c r="J446" i="1"/>
  <c r="I445" i="1"/>
  <c r="J445" i="1" s="1"/>
  <c r="J381" i="1"/>
  <c r="I380" i="1"/>
  <c r="J380" i="1" s="1"/>
  <c r="J302" i="1"/>
  <c r="H301" i="1"/>
  <c r="H286" i="1" s="1"/>
  <c r="G146" i="1"/>
  <c r="G145" i="1" s="1"/>
  <c r="J41" i="1"/>
  <c r="I40" i="1"/>
  <c r="J40" i="1" s="1"/>
  <c r="J34" i="1"/>
  <c r="I33" i="1"/>
  <c r="J33" i="1" s="1"/>
  <c r="J189" i="1"/>
  <c r="J419" i="1"/>
  <c r="I418" i="1"/>
  <c r="I449" i="1"/>
  <c r="J454" i="1"/>
  <c r="J194" i="1"/>
  <c r="J180" i="1"/>
  <c r="H179" i="1"/>
  <c r="H7" i="1"/>
  <c r="H6" i="1" s="1"/>
  <c r="J294" i="1"/>
  <c r="J175" i="1"/>
  <c r="J25" i="1"/>
  <c r="I24" i="1"/>
  <c r="J24" i="1" s="1"/>
  <c r="J268" i="1"/>
  <c r="I267" i="1"/>
  <c r="J9" i="1"/>
  <c r="J259" i="1"/>
  <c r="I237" i="1"/>
  <c r="J429" i="1" l="1"/>
  <c r="I475" i="1"/>
  <c r="J475" i="1" s="1"/>
  <c r="G186" i="1"/>
  <c r="G482" i="1" s="1"/>
  <c r="I273" i="1"/>
  <c r="J273" i="1" s="1"/>
  <c r="J101" i="1"/>
  <c r="I424" i="1"/>
  <c r="J424" i="1" s="1"/>
  <c r="H187" i="1"/>
  <c r="J56" i="1"/>
  <c r="H39" i="1"/>
  <c r="H32" i="1" s="1"/>
  <c r="J301" i="1"/>
  <c r="J237" i="1"/>
  <c r="I286" i="1"/>
  <c r="J286" i="1" s="1"/>
  <c r="I363" i="1"/>
  <c r="I134" i="1"/>
  <c r="J135" i="1"/>
  <c r="J329" i="1"/>
  <c r="J315" i="1"/>
  <c r="H363" i="1"/>
  <c r="J129" i="1"/>
  <c r="I128" i="1"/>
  <c r="J128" i="1" s="1"/>
  <c r="J449" i="1"/>
  <c r="I146" i="1"/>
  <c r="J147" i="1"/>
  <c r="H178" i="1"/>
  <c r="J179" i="1"/>
  <c r="J418" i="1"/>
  <c r="I392" i="1"/>
  <c r="J392" i="1" s="1"/>
  <c r="J8" i="1"/>
  <c r="I7" i="1"/>
  <c r="J174" i="1"/>
  <c r="I169" i="1"/>
  <c r="J169" i="1" s="1"/>
  <c r="I39" i="1"/>
  <c r="I187" i="1"/>
  <c r="J188" i="1"/>
  <c r="J267" i="1"/>
  <c r="I266" i="1"/>
  <c r="J266" i="1" s="1"/>
  <c r="I474" i="1" l="1"/>
  <c r="J474" i="1" s="1"/>
  <c r="H186" i="1"/>
  <c r="I133" i="1"/>
  <c r="J133" i="1" s="1"/>
  <c r="J134" i="1"/>
  <c r="J363" i="1"/>
  <c r="H145" i="1"/>
  <c r="J178" i="1"/>
  <c r="I186" i="1"/>
  <c r="J187" i="1"/>
  <c r="J7" i="1"/>
  <c r="I6" i="1"/>
  <c r="I145" i="1"/>
  <c r="J146" i="1"/>
  <c r="J39" i="1"/>
  <c r="I32" i="1"/>
  <c r="J32" i="1" s="1"/>
  <c r="H482" i="1" l="1"/>
  <c r="J186" i="1"/>
  <c r="I482" i="1"/>
  <c r="J6" i="1"/>
  <c r="J145" i="1"/>
  <c r="J482" i="1" l="1"/>
</calcChain>
</file>

<file path=xl/sharedStrings.xml><?xml version="1.0" encoding="utf-8"?>
<sst xmlns="http://schemas.openxmlformats.org/spreadsheetml/2006/main" count="2456" uniqueCount="318">
  <si>
    <t/>
  </si>
  <si>
    <t>Наименование</t>
  </si>
  <si>
    <t>ГРБС</t>
  </si>
  <si>
    <t>Рз</t>
  </si>
  <si>
    <t>Пр</t>
  </si>
  <si>
    <t>ЦСР</t>
  </si>
  <si>
    <t>ВР</t>
  </si>
  <si>
    <t>1</t>
  </si>
  <si>
    <t>2</t>
  </si>
  <si>
    <t>3</t>
  </si>
  <si>
    <t>4</t>
  </si>
  <si>
    <t>5</t>
  </si>
  <si>
    <t>6</t>
  </si>
  <si>
    <t>Общегосударственные вопросы</t>
  </si>
  <si>
    <t>01</t>
  </si>
  <si>
    <t>ИТОГО:</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</si>
  <si>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</si>
  <si>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</si>
  <si>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</si>
  <si>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</si>
  <si>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</si>
  <si>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100</t>
  </si>
  <si>
    <t>120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</si>
  <si>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</si>
  <si>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</si>
  <si>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</si>
  <si>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</si>
  <si>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07</t>
  </si>
  <si>
    <t>Другие общегосударственные вопросы</t>
  </si>
  <si>
    <t>13</t>
  </si>
  <si>
    <t>Социальное обеспечение и иные выплаты населению</t>
  </si>
  <si>
    <t>Социальные выплаты гражданам, кроме публичных нормативных социальных выплат</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</si>
  <si>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</si>
  <si>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</si>
  <si>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Субсидии автономным учреждениям</t>
  </si>
  <si>
    <t>02</t>
  </si>
  <si>
    <t>03</t>
  </si>
  <si>
    <t>Национальная безопасность и правоохранительная деятельность</t>
  </si>
  <si>
    <t>09</t>
  </si>
  <si>
    <t>Расходы на выплаты персоналу казенных учреждений</t>
  </si>
  <si>
    <t>Национальная экономика</t>
  </si>
  <si>
    <t>Сельское хозяйство и рыболовство</t>
  </si>
  <si>
    <t>05</t>
  </si>
  <si>
    <t>200</t>
  </si>
  <si>
    <t>240</t>
  </si>
  <si>
    <t>Транспорт</t>
  </si>
  <si>
    <t>08</t>
  </si>
  <si>
    <t>Дорожное хозяйство (дорожные фонды)</t>
  </si>
  <si>
    <t>Другие вопросы в области национальной экономики</t>
  </si>
  <si>
    <t>12</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</si>
  <si>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</si>
  <si>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Мероприятия по землеустройству и землепользованию</t>
  </si>
  <si>
    <t>Жилищно-коммунальное хозяйство</t>
  </si>
  <si>
    <t>Жилищное хозяйство</t>
  </si>
  <si>
    <t>Коммунальное хозяйство</t>
  </si>
  <si>
    <t>Капитальные вложения в объекты  государственной (муниципальной) собственности</t>
  </si>
  <si>
    <t xml:space="preserve">Бюджетные инвестиции </t>
  </si>
  <si>
    <t>400</t>
  </si>
  <si>
    <t>410</t>
  </si>
  <si>
    <t>06</t>
  </si>
  <si>
    <t>800</t>
  </si>
  <si>
    <t>850</t>
  </si>
  <si>
    <t>Образование</t>
  </si>
  <si>
    <t>Дополнительное образование детей</t>
  </si>
  <si>
    <t>Субсидии бюджетным учреждениям</t>
  </si>
  <si>
    <t>Молодежная политика</t>
  </si>
  <si>
    <t>Другие вопросы в области образования</t>
  </si>
  <si>
    <t>Культура, кинематография</t>
  </si>
  <si>
    <t>Культура</t>
  </si>
  <si>
    <t>Библиотеки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</si>
  <si>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</si>
  <si>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Субсидии бюджетным учреждениям </t>
  </si>
  <si>
    <t>600</t>
  </si>
  <si>
    <t>610</t>
  </si>
  <si>
    <t>Другие вопросы в области культуры, кинематографии</t>
  </si>
  <si>
    <t>Социальная политика</t>
  </si>
  <si>
    <t>10</t>
  </si>
  <si>
    <t>Пенсионное обеспечение</t>
  </si>
  <si>
    <t>Охрана семьи и детства</t>
  </si>
  <si>
    <t>Другие вопросы в области социальной политики</t>
  </si>
  <si>
    <t>Физическая культура и спорт</t>
  </si>
  <si>
    <t>11</t>
  </si>
  <si>
    <t>Физическая культура</t>
  </si>
  <si>
    <t>002</t>
  </si>
  <si>
    <t>Обеспечение деятельности финансовых, налоговых и таможенных органов и органов финансового (финансово-бюджетного) надзора</t>
  </si>
  <si>
    <t>Резервные фонды</t>
  </si>
  <si>
    <t>Резервные средства</t>
  </si>
  <si>
    <t>003</t>
  </si>
  <si>
    <t>Общеэкономические вопросы</t>
  </si>
  <si>
    <t xml:space="preserve">Субсидии автономным учреждениям </t>
  </si>
  <si>
    <t>Дошкольное образование</t>
  </si>
  <si>
    <t>Дошкольные образовательные организации</t>
  </si>
  <si>
    <t>Общеобразовательные организации</t>
  </si>
  <si>
    <t xml:space="preserve">003 </t>
  </si>
  <si>
    <t>Общее образование</t>
  </si>
  <si>
    <t xml:space="preserve">Субсидии бюджетным учреждениям  </t>
  </si>
  <si>
    <t>Премии и гранты</t>
  </si>
  <si>
    <t>Обеспечение сохранности жилых помещений, закрепленных за детьми-сиротами и детьми, оставшимися без попечения родителей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</si>
  <si>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</si>
  <si>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Публичные нормативные социальные выплаты гражданам</t>
  </si>
  <si>
    <t>Функционирование законодательных (представительных) органов государственной власти и представительных органов муниципальных образований</t>
  </si>
  <si>
    <t>005</t>
  </si>
  <si>
    <t>Обеспечение деятельности главы местной администрации (исполнительно-распорядительного органа муниципального образования)</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</si>
  <si>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</si>
  <si>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</si>
  <si>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Эксплуатация и содержание имущества казны муниципального образования</t>
  </si>
  <si>
    <t>Оценка имущества, признание прав и регулирование отношений муниципальной собственности</t>
  </si>
  <si>
    <t>Членские взносы некоммерческим организациям</t>
  </si>
  <si>
    <t>620</t>
  </si>
  <si>
    <t>Единые дежурно-диспетчерские службы</t>
  </si>
  <si>
    <t>Уплата налогов, сборов и иных обязательных платежей</t>
  </si>
  <si>
    <t>Обеспечение сохранности автомобильных дорог местного значения и условий безопасного движения по ним</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</si>
  <si>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</si>
  <si>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Организации дополнительного образования </t>
  </si>
  <si>
    <t>Мероприятия по работе с семьей, детьми и молодежью</t>
  </si>
  <si>
    <t>Учреждения, обеспечивающие деятельность органов местного самоуправления и муниципальных учреждений</t>
  </si>
  <si>
    <t>Дворцы и дома культуры, клубы, выставочные залы</t>
  </si>
  <si>
    <t>Мероприятия по охране, сохранению и популяризации культурного наследия</t>
  </si>
  <si>
    <t>Выплата муниципальных пенсий (доплат к государственным пенсиям)</t>
  </si>
  <si>
    <t>Резервный фонд местной администрации</t>
  </si>
  <si>
    <t>70 0 00 83030</t>
  </si>
  <si>
    <t xml:space="preserve">Организация временного трудоустройства несовершеннолетних граждан в возрасте от 14 до 18 лет </t>
  </si>
  <si>
    <t>70 0 00 80040</t>
  </si>
  <si>
    <t>Обеспечение деятельности руководителя контрольно-счетного органа муниципального образования и его заместителей</t>
  </si>
  <si>
    <t>70 0 00 80050</t>
  </si>
  <si>
    <t>Мероприятия по развитию физической культуры и спорта</t>
  </si>
  <si>
    <t>Организация и проведение олимпиад, выставок, конкурсов, конференций и других общественных мероприятий</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</si>
  <si>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</si>
  <si>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 xml:space="preserve">Реализация мероприятий по обеспечению жильем молодых семей </t>
  </si>
  <si>
    <t>Организация и проведение праздничных и других мероприятий по вопросам местного значения</t>
  </si>
  <si>
    <t>Оповещение населения об опасности, возникающих при ведении военных действий и возникновении чрезвычайных ситуаций</t>
  </si>
  <si>
    <t>Массовый спорт</t>
  </si>
  <si>
    <t>Подготовка объектов жилищно-коммунального хозяйства к зиме</t>
  </si>
  <si>
    <t>Государственная поддержка отрасли культуры</t>
  </si>
  <si>
    <t>Водное хозяйство</t>
  </si>
  <si>
    <t>Содержание, текущий и капитальный ремонт и обеспечение безопасности гидротехнических сооружений</t>
  </si>
  <si>
    <t>Иные закупки товаров, работ и услуг для обеспечения (государственных) муниципальных нужд</t>
  </si>
  <si>
    <t>Мероприятия в сфере коммунального хозяйства</t>
  </si>
  <si>
    <t xml:space="preserve">05 </t>
  </si>
  <si>
    <t>300</t>
  </si>
  <si>
    <t>320</t>
  </si>
  <si>
    <t>310</t>
  </si>
  <si>
    <t>Спортивно-оздоровительные комплексы и центры</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</si>
  <si>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</si>
  <si>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</si>
  <si>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Благоустройство</t>
  </si>
  <si>
    <t>Организация и обеспечение освещения улиц</t>
  </si>
  <si>
    <t>Мероприятия по благоустройству</t>
  </si>
  <si>
    <t>Водохозяйственные и водоохранные мероприятия</t>
  </si>
  <si>
    <t>Мероприятия по формированию современной городской среды</t>
  </si>
  <si>
    <t>Реализация программ формирования современной городской среды</t>
  </si>
  <si>
    <t>Мероприятия в сфере пожарной безопасности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</si>
  <si>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</si>
  <si>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Капитальный и текущий ремонт муниципального жилищного фонда</t>
  </si>
  <si>
    <t>Мобилизационная и вневойсковая подготовка</t>
  </si>
  <si>
    <t>Национальная оборона</t>
  </si>
  <si>
    <t>Защита населения и территории от чрезвычайных ситуаций природного и техногенного характера, пожарная безопасность</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</si>
  <si>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</si>
  <si>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Реализация федеральной целевой программы "Увековечение памяти погибших при защите Отечества на 2019 - 2024 годы"</t>
  </si>
  <si>
    <t>Обеспечение функционирования модели персонифицированного финансирования дополнительного образования детей</t>
  </si>
  <si>
    <t>Охрана окружающей среды</t>
  </si>
  <si>
    <t>Мероприятия в сфере охраны окружающей среды</t>
  </si>
  <si>
    <t xml:space="preserve">Мероприятия по проведению оздоровительной кампании детей  </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</si>
  <si>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</si>
  <si>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юридическим лицам (кроме некоммерческих организаций), индивидуальным предпринимателям, физическим лицам-производителям товаров работ, услуг</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</si>
  <si>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</si>
  <si>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Приведение в соответствии с брендбуком "Точка роста" помещений муниципальных общеобразовательных организаций</t>
  </si>
  <si>
    <t>(рублей)</t>
  </si>
  <si>
    <t>Управление образования администрации Жуковского муниципального округа Брянской области</t>
  </si>
  <si>
    <t>Контрольно-счетная палата Жуковского муниципального округа Брянской области</t>
  </si>
  <si>
    <t>Комитет по управлению муниципальным имуществом администрации Жуковского муниципального округа Брянской области</t>
  </si>
  <si>
    <t>006</t>
  </si>
  <si>
    <t>Администрация Жуковского муниципального округа Брянской области</t>
  </si>
  <si>
    <t>007</t>
  </si>
  <si>
    <t>Опубликование нормативных правовых актов муниципальных образований и иной официальной информации</t>
  </si>
  <si>
    <t>Совет народных депутатов Жуковского муниципального округа Брянской области</t>
  </si>
  <si>
    <t>008</t>
  </si>
  <si>
    <t>Финансовое управление администрации Жуковского муниципального округа Брянской области</t>
  </si>
  <si>
    <t>Осуществление первичного воинского учета органами местного самоуправления поселений, муниципальных и городских округов</t>
  </si>
  <si>
    <t>01 1 A2 55190</t>
  </si>
  <si>
    <t>Экологический контроль</t>
  </si>
  <si>
    <t>Капитальные вложения в объекты государственной (муниципальной) собственности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</si>
  <si>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</si>
  <si>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</si>
  <si>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</si>
  <si>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</si>
  <si>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</si>
  <si>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</si>
  <si>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Реализация мероприятий по модернизации школьных систем образования</t>
  </si>
  <si>
    <t>03 2 ZB L7500</t>
  </si>
  <si>
    <t>Повышение безопасности дорожного движения</t>
  </si>
  <si>
    <t>Бюджетные инвестиции в объекты капитального строительства муниципальной собственности</t>
  </si>
  <si>
    <t>Озеленение территории</t>
  </si>
  <si>
    <t xml:space="preserve">Профессиональная подготовка, переподготовка и повышение квалификации
</t>
  </si>
  <si>
    <t>Развитие кадрового потенциала, переподготовка и повышение квалификации персонала</t>
  </si>
  <si>
    <t>02 4 01 80040</t>
  </si>
  <si>
    <t>02 4 02 80720</t>
  </si>
  <si>
    <t>01 4 09 82370</t>
  </si>
  <si>
    <t>03 4 02 14722</t>
  </si>
  <si>
    <t>03 4 02 14723</t>
  </si>
  <si>
    <t>03 4 02 80300</t>
  </si>
  <si>
    <t>03 4 02 80310</t>
  </si>
  <si>
    <t>03 4 02 14721</t>
  </si>
  <si>
    <t>03 4 02 53030</t>
  </si>
  <si>
    <t>03 4 02 L3040</t>
  </si>
  <si>
    <t>03 4 02 S4900</t>
  </si>
  <si>
    <t>03 4 02 S4910</t>
  </si>
  <si>
    <t>03 4 02 80320</t>
  </si>
  <si>
    <t>03 4 02 82610</t>
  </si>
  <si>
    <t>01 4 09 82340</t>
  </si>
  <si>
    <t>03 4 01 80040</t>
  </si>
  <si>
    <t>03 4 03 S4790</t>
  </si>
  <si>
    <t xml:space="preserve">Мероприятия по социальной поддержке отдельных категорий граждан </t>
  </si>
  <si>
    <t>03 4 01 82550</t>
  </si>
  <si>
    <t>360</t>
  </si>
  <si>
    <t>Иные выплаты населению</t>
  </si>
  <si>
    <t>03 4 02 14780</t>
  </si>
  <si>
    <t>05 4 01 80040</t>
  </si>
  <si>
    <t>05 4 01 80900</t>
  </si>
  <si>
    <t>05 4 01 80920</t>
  </si>
  <si>
    <t>05 4 01 83300</t>
  </si>
  <si>
    <t>05 4 01 80910</t>
  </si>
  <si>
    <t>05 4 01 81830</t>
  </si>
  <si>
    <t>05 4 01 81840</t>
  </si>
  <si>
    <t>01 4 01 12021</t>
  </si>
  <si>
    <t>01 4 01 12022</t>
  </si>
  <si>
    <t>01 4 01 12023</t>
  </si>
  <si>
    <t>01 4 01 16721</t>
  </si>
  <si>
    <t>01 4 01 17900</t>
  </si>
  <si>
    <t>01 4 01 80020</t>
  </si>
  <si>
    <t>01 4 01 80040</t>
  </si>
  <si>
    <t>01 4 01 51200</t>
  </si>
  <si>
    <t>01 4 01 80100</t>
  </si>
  <si>
    <t>01 4 01 80720</t>
  </si>
  <si>
    <t>01 4 01 81410</t>
  </si>
  <si>
    <t>01 4 03 80710</t>
  </si>
  <si>
    <t>01 4 01 51180</t>
  </si>
  <si>
    <t>01 4 02 80700</t>
  </si>
  <si>
    <t>01 4 02 81140</t>
  </si>
  <si>
    <t>01 4 02 81200</t>
  </si>
  <si>
    <t>01 4 01 12510</t>
  </si>
  <si>
    <t xml:space="preserve">01 4 01 83360 </t>
  </si>
  <si>
    <t>01 4 03 81630</t>
  </si>
  <si>
    <t>01 4 05  81610</t>
  </si>
  <si>
    <t>01 4 05  S6170</t>
  </si>
  <si>
    <t>01 4 09 81660</t>
  </si>
  <si>
    <t>01 4 05 81680</t>
  </si>
  <si>
    <t>01 4 05 81740</t>
  </si>
  <si>
    <t>01 4 05 S3450</t>
  </si>
  <si>
    <t>01 4 06 81690</t>
  </si>
  <si>
    <t>01 4 06 81700</t>
  </si>
  <si>
    <t>01 4 06 81730</t>
  </si>
  <si>
    <t>01 4 06 83290</t>
  </si>
  <si>
    <t>01 4 07 L2990</t>
  </si>
  <si>
    <t>04 4 01 81900</t>
  </si>
  <si>
    <t>01 4 06 83280</t>
  </si>
  <si>
    <t>01 4 07 80320</t>
  </si>
  <si>
    <t>01 4 01 81400</t>
  </si>
  <si>
    <t>01 4 09 82360</t>
  </si>
  <si>
    <t>01 4 07 14210</t>
  </si>
  <si>
    <t>01 4 07 80450</t>
  </si>
  <si>
    <t>01 4 07 80480</t>
  </si>
  <si>
    <t>01 4 07 82410</t>
  </si>
  <si>
    <t>01 4 07 82530</t>
  </si>
  <si>
    <t>01 4 07 L5190</t>
  </si>
  <si>
    <t>01 4 04 82450</t>
  </si>
  <si>
    <t>01 4 04 16710</t>
  </si>
  <si>
    <t>01 4 04 16723</t>
  </si>
  <si>
    <t>01 4 04 L4970</t>
  </si>
  <si>
    <t>01 4 04 R0820</t>
  </si>
  <si>
    <t>01 4 01 16722</t>
  </si>
  <si>
    <t xml:space="preserve">01 4 08 82300 </t>
  </si>
  <si>
    <t>Спорт высших достижений</t>
  </si>
  <si>
    <t>01 4 08 80600</t>
  </si>
  <si>
    <t>01 4 08 S7690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</si>
  <si>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</si>
  <si>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01 4 01 17390</t>
  </si>
  <si>
    <t>Другие вопросы в области охраны окружающей среды</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</si>
  <si>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</si>
  <si>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</si>
  <si>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 xml:space="preserve">Софинансирование объектов капитальных вложений муниципальной собственности </t>
  </si>
  <si>
    <t>01 4 03 S1270</t>
  </si>
  <si>
    <t>Создание комфортной городской среды в малых городах и исторических посклениях-победителях Всероссийского конкурса лучших проектов создания комфортной городской среды</t>
  </si>
  <si>
    <t>01 1 F2 54240</t>
  </si>
  <si>
    <t>Мероприятия в сфере архитектуры и градостроительства</t>
  </si>
  <si>
    <t>01 4 01 83310</t>
  </si>
  <si>
    <t>Реализация инициативных проектов (Благоустройство стадиона "Зенит")</t>
  </si>
  <si>
    <t>01 4 01 S5871</t>
  </si>
  <si>
    <t xml:space="preserve">Исполнение исковых требований на основании вступивших в законную силу судебных актов </t>
  </si>
  <si>
    <t>05 4 01 83270</t>
  </si>
  <si>
    <t>Достижение показателей деятельности органов исполнительной власти субъектов Российской Федерации</t>
  </si>
  <si>
    <t>70 0 00 55490</t>
  </si>
  <si>
    <t>Исполнение судебных актов</t>
  </si>
  <si>
    <t>830</t>
  </si>
  <si>
    <t>Подготовка проектов межевания земельных участков и проведение кадастровых работ</t>
  </si>
  <si>
    <t>05 2 ZA L5990</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</si>
  <si>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</si>
  <si>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01 4 08 S7570</t>
  </si>
  <si>
    <t>Развитие материально-технической базы муниципальных образовательных организаций в сфере физеской культуры и спорта</t>
  </si>
  <si>
    <t>01 4 08 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</si>
  <si>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</si>
  <si>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Отдельные мероприятия по развитию образования</t>
  </si>
  <si>
    <t>03 4 02 S4820</t>
  </si>
  <si>
    <t>Отчет об использовании расходов, предусмотренных приложением 3 ( с учетом изменений)                                                                                                     
                           к Решению Совета народных депутатов Жуковского муниципального округа Брянской области 
"О бюджете Жуковского муниципального округа Брянской области  на 2023 год  и на плановый период 2024 и 2025 годов"  
"Ведомственная структура расходов бюджета округа на 2023 год и на плановый период 2024 и 2025 годов" за  2023 год.</t>
  </si>
  <si>
    <t>Процент исполнения к уточненной бюджетной росписи</t>
  </si>
  <si>
    <t>Утверждено           на 2023 год</t>
  </si>
  <si>
    <t>Уточненная бюджетная роспись                   на 2023 год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</si>
  <si>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</si>
  <si>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4 F2 55550</t>
  </si>
  <si>
    <t>Кассовое исполнение за        2023 год</t>
  </si>
  <si>
    <t>Субсидия ОАО "Коммунальщик" на финансовое обеспечение затрат для погашения кредиторской задолженности и восстановления платежеспособности должника (санации)</t>
  </si>
  <si>
    <t>01 4 05 83440</t>
  </si>
  <si>
    <t>810</t>
  </si>
  <si>
    <t xml:space="preserve">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 </t>
  </si>
  <si>
    <t>70 0 00 83420</t>
  </si>
  <si>
    <t>Организация и проведение фестивалей любительских творческих коллективов</t>
  </si>
  <si>
    <t>01 1 A2 14310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</si>
  <si>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оставшихся без попечения родителей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</si>
</sst>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21" x14ac:knownFonts="1">
    <font>
      <sz val="10"/>
      <color rgb="FF000000"/>
      <name val="Times New Roman"/>
    </font>
    <font>
      <sz val="10"/>
      <color rgb="FF000000"/>
      <name val="Times New Roman"/>
      <family val="1"/>
      <charset val="204"/>
    </font>
    <font>
      <sz val="11"/>
      <color rgb="FF000000"/>
      <name val="Times New Roman"/>
      <family val="1"/>
      <charset val="204"/>
    </font>
    <font>
      <b/>
      <sz val="10"/>
      <color rgb="FF000000"/>
      <name val="Arial CYR"/>
    </font>
    <font>
      <sz val="10"/>
      <color rgb="FF000000"/>
      <name val="Arial Cyr"/>
    </font>
    <font>
      <b/>
      <sz val="11"/>
      <color rgb="FF000000"/>
      <name val="Times New Roman"/>
      <family val="1"/>
      <charset val="204"/>
    </font>
    <font>
      <sz val="10"/>
      <name val="Arial Cyr"/>
      <charset val="204"/>
    </font>
    <font>
      <sz val="11"/>
      <color theme="1"/>
      <name val="Calibri"/>
      <family val="2"/>
      <scheme val="minor"/>
    </font>
    <font>
      <sz val="10"/>
      <color theme="1"/>
      <name val="Times New Roman"/>
      <family val="1"/>
      <charset val="204"/>
    </font>
    <font>
      <b/>
      <sz val="9"/>
      <color rgb="FF000000"/>
      <name val="Times New Roman"/>
      <family val="1"/>
      <charset val="204"/>
    </font>
    <font>
      <b/>
      <sz val="9"/>
      <color theme="1"/>
      <name val="Times New Roman"/>
      <family val="1"/>
      <charset val="204"/>
    </font>
    <font>
      <b/>
      <sz val="10"/>
      <color rgb="FF000000"/>
      <name val="Times New Roman"/>
      <family val="1"/>
      <charset val="204"/>
    </font>
    <font>
      <b/>
      <sz val="10"/>
      <color theme="1"/>
      <name val="Times New Roman"/>
      <family val="1"/>
      <charset val="204"/>
    </font>
    <font>
      <b/>
      <i/>
      <sz val="10"/>
      <color rgb="FF000000"/>
      <name val="Times New Roman"/>
      <family val="1"/>
      <charset val="204"/>
    </font>
    <font>
      <i/>
      <sz val="10"/>
      <color rgb="FF000000"/>
      <name val="Times New Roman"/>
      <family val="1"/>
      <charset val="204"/>
    </font>
    <font>
      <b/>
      <i/>
      <sz val="10"/>
      <color theme="1"/>
      <name val="Times New Roman"/>
      <family val="1"/>
      <charset val="204"/>
    </font>
    <font>
      <sz val="10"/>
      <name val="Times New Roman"/>
      <family val="1"/>
      <charset val="204"/>
    </font>
    <font>
      <i/>
      <sz val="9"/>
      <color rgb="FF000000"/>
      <name val="Cambria"/>
      <family val="1"/>
      <charset val="204"/>
    </font>
    <font>
      <b/>
      <sz val="10"/>
      <name val="Times New Roman"/>
      <family val="1"/>
      <charset val="204"/>
    </font>
    <font>
      <sz val="10"/>
      <color indexed="8"/>
      <name val="Times New Roman"/>
      <family val="1"/>
      <charset val="204"/>
    </font>
    <font>
      <b/>
      <i/>
      <sz val="10"/>
      <color indexed="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rgb="FF000000"/>
      </left>
      <right style="thin">
        <color rgb="FF000000"/>
      </right>
      <top/>
      <bottom/>
      <diagonal/>
    </border>
  </borders>
  <cellStyleXfs count="8">
    <xf numFmtId="164" fontId="0" fillId="0" borderId="0">
      <alignment vertical="top" wrapText="1"/>
    </xf>
    <xf numFmtId="0" fontId="1" fillId="0" borderId="0">
      <alignment vertical="top" wrapText="1"/>
    </xf>
    <xf numFmtId="0" fontId="3" fillId="0" borderId="3">
      <alignment vertical="top" wrapText="1"/>
    </xf>
    <xf numFmtId="1" fontId="4" fillId="0" borderId="3">
      <alignment horizontal="center" vertical="top" shrinkToFit="1"/>
    </xf>
    <xf numFmtId="0" fontId="3" fillId="0" borderId="3">
      <alignment vertical="top" wrapText="1"/>
    </xf>
    <xf numFmtId="0" fontId="6" fillId="0" borderId="0"/>
    <xf numFmtId="0" fontId="7" fillId="0" borderId="0"/>
    <xf numFmtId="4" fontId="17" fillId="0" borderId="3">
      <alignment horizontal="right" vertical="center" shrinkToFit="1"/>
    </xf>
  </cellStyleXfs>
  <cellXfs count="133">
    <xf numFmtId="164" fontId="0" fillId="0" borderId="0" xfId="0" applyNumberFormat="1" applyFont="1" applyFill="1" applyAlignment="1">
      <alignment vertical="top" wrapText="1"/>
    </xf>
    <xf numFmtId="164" fontId="2" fillId="0" borderId="0" xfId="0" applyNumberFormat="1" applyFont="1" applyFill="1" applyAlignment="1">
      <alignment vertical="top" wrapText="1"/>
    </xf>
    <xf numFmtId="4" fontId="1" fillId="0" borderId="1" xfId="0" applyNumberFormat="1" applyFont="1" applyFill="1" applyBorder="1" applyAlignment="1">
      <alignment horizontal="right" vertical="center" wrapText="1"/>
    </xf>
    <xf numFmtId="0" fontId="2" fillId="0" borderId="0" xfId="0" applyNumberFormat="1" applyFont="1" applyFill="1" applyAlignment="1">
      <alignment horizontal="right" vertical="center" wrapText="1"/>
    </xf>
    <xf numFmtId="164" fontId="2" fillId="0" borderId="0" xfId="0" applyNumberFormat="1" applyFont="1" applyFill="1" applyAlignment="1">
      <alignment horizontal="right" vertical="top" wrapText="1"/>
    </xf>
    <xf numFmtId="164" fontId="1" fillId="0" borderId="3" xfId="0" applyFont="1" applyFill="1" applyBorder="1" applyAlignment="1">
      <alignment horizontal="center" vertical="center" wrapText="1"/>
    </xf>
    <xf numFmtId="0" fontId="8" fillId="0" borderId="8" xfId="6" applyFont="1" applyBorder="1" applyAlignment="1">
      <alignment horizontal="center" vertical="center" wrapText="1"/>
    </xf>
    <xf numFmtId="164" fontId="8" fillId="0" borderId="8" xfId="0" applyFont="1" applyBorder="1" applyAlignment="1">
      <alignment horizontal="center" vertical="center" wrapText="1"/>
    </xf>
    <xf numFmtId="164" fontId="9" fillId="0" borderId="2" xfId="0" applyFont="1" applyFill="1" applyBorder="1" applyAlignment="1">
      <alignment horizontal="center" vertical="center" wrapText="1"/>
    </xf>
    <xf numFmtId="164" fontId="9" fillId="0" borderId="9" xfId="0" applyFont="1" applyFill="1" applyBorder="1" applyAlignment="1">
      <alignment horizontal="center" vertical="center" wrapText="1"/>
    </xf>
    <xf numFmtId="0" fontId="10" fillId="0" borderId="8" xfId="6" applyFont="1" applyBorder="1" applyAlignment="1">
      <alignment horizontal="center" vertical="center" wrapText="1"/>
    </xf>
    <xf numFmtId="164" fontId="11" fillId="2" borderId="1" xfId="0" applyFont="1" applyFill="1" applyBorder="1" applyAlignment="1">
      <alignment horizontal="left" vertical="center" wrapText="1"/>
    </xf>
    <xf numFmtId="49" fontId="11" fillId="2" borderId="1" xfId="0" applyNumberFormat="1" applyFont="1" applyFill="1" applyBorder="1" applyAlignment="1">
      <alignment horizontal="center" vertical="center" wrapText="1"/>
    </xf>
    <xf numFmtId="164" fontId="11" fillId="2" borderId="1" xfId="0" applyFont="1" applyFill="1" applyBorder="1" applyAlignment="1">
      <alignment horizontal="center" vertical="center" wrapText="1"/>
    </xf>
    <xf numFmtId="4" fontId="11" fillId="2" borderId="1" xfId="0" applyNumberFormat="1" applyFont="1" applyFill="1" applyBorder="1" applyAlignment="1">
      <alignment horizontal="right" vertical="center" wrapText="1"/>
    </xf>
    <xf numFmtId="165" fontId="12" fillId="0" borderId="1" xfId="0" applyNumberFormat="1" applyFont="1" applyBorder="1" applyAlignment="1">
      <alignment horizontal="right" vertical="center"/>
    </xf>
    <xf numFmtId="164" fontId="11" fillId="0" borderId="1" xfId="0" applyFont="1" applyFill="1" applyBorder="1" applyAlignment="1">
      <alignment horizontal="left" vertical="center" wrapText="1"/>
    </xf>
    <xf numFmtId="49" fontId="11"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64" fontId="1" fillId="0" borderId="1" xfId="0" applyFont="1" applyFill="1" applyBorder="1" applyAlignment="1">
      <alignment horizontal="center" vertical="center" wrapText="1"/>
    </xf>
    <xf numFmtId="4" fontId="13" fillId="0" borderId="1" xfId="0" applyNumberFormat="1" applyFont="1" applyFill="1" applyBorder="1" applyAlignment="1">
      <alignment horizontal="right" vertical="center" wrapText="1"/>
    </xf>
    <xf numFmtId="164" fontId="13" fillId="0" borderId="1" xfId="0" applyFont="1" applyFill="1" applyBorder="1" applyAlignment="1">
      <alignment horizontal="left" vertical="center" wrapText="1"/>
    </xf>
    <xf numFmtId="49" fontId="13" fillId="0" borderId="1" xfId="0" applyNumberFormat="1" applyFont="1" applyFill="1" applyBorder="1" applyAlignment="1">
      <alignment horizontal="center" vertical="center" wrapText="1"/>
    </xf>
    <xf numFmtId="164" fontId="13" fillId="0" borderId="1" xfId="0" applyFont="1" applyFill="1" applyBorder="1" applyAlignment="1">
      <alignment horizontal="center" vertical="center" wrapText="1"/>
    </xf>
    <xf numFmtId="164" fontId="14" fillId="0" borderId="1" xfId="0" applyFont="1" applyFill="1" applyBorder="1" applyAlignment="1">
      <alignment horizontal="center" vertical="center" wrapText="1"/>
    </xf>
    <xf numFmtId="49" fontId="14" fillId="0" borderId="1" xfId="0" applyNumberFormat="1" applyFont="1" applyFill="1" applyBorder="1" applyAlignment="1">
      <alignment vertical="top" wrapText="1"/>
    </xf>
    <xf numFmtId="165" fontId="15" fillId="0" borderId="1" xfId="0" applyNumberFormat="1" applyFont="1" applyBorder="1" applyAlignment="1">
      <alignment horizontal="right" vertical="center"/>
    </xf>
    <xf numFmtId="164" fontId="16" fillId="0" borderId="1" xfId="0" applyFont="1" applyFill="1" applyBorder="1" applyAlignment="1">
      <alignment horizontal="left" vertical="top" wrapText="1"/>
    </xf>
    <xf numFmtId="165" fontId="8" fillId="0" borderId="1" xfId="0" applyNumberFormat="1" applyFont="1" applyBorder="1" applyAlignment="1">
      <alignment horizontal="right" vertical="center"/>
    </xf>
    <xf numFmtId="164" fontId="1" fillId="0" borderId="1" xfId="0" applyFont="1" applyFill="1" applyBorder="1" applyAlignment="1">
      <alignment horizontal="left" vertical="center" wrapText="1"/>
    </xf>
    <xf numFmtId="4" fontId="1" fillId="0" borderId="3" xfId="7" applyNumberFormat="1" applyFont="1" applyProtection="1">
      <alignment horizontal="right" vertical="center" shrinkToFit="1"/>
    </xf>
    <xf numFmtId="0" fontId="13" fillId="0" borderId="1" xfId="1" applyFont="1" applyFill="1" applyBorder="1" applyAlignment="1">
      <alignment horizontal="left" vertical="center" wrapText="1"/>
    </xf>
    <xf numFmtId="49" fontId="13" fillId="0"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0" fontId="1" fillId="0" borderId="1" xfId="1" applyFont="1" applyFill="1" applyBorder="1" applyAlignment="1">
      <alignment horizontal="left" vertical="center" wrapText="1"/>
    </xf>
    <xf numFmtId="0" fontId="1" fillId="0" borderId="1" xfId="1" applyFont="1" applyFill="1" applyBorder="1" applyAlignment="1">
      <alignment horizontal="center" vertical="center" wrapText="1"/>
    </xf>
    <xf numFmtId="49" fontId="1" fillId="0" borderId="1" xfId="1" applyNumberFormat="1" applyFont="1" applyFill="1" applyBorder="1" applyAlignment="1">
      <alignment vertical="top" wrapText="1"/>
    </xf>
    <xf numFmtId="164" fontId="11" fillId="0" borderId="1" xfId="0" applyFont="1" applyFill="1" applyBorder="1" applyAlignment="1">
      <alignment horizontal="center" vertical="center" wrapText="1"/>
    </xf>
    <xf numFmtId="4" fontId="11" fillId="0" borderId="1" xfId="0" applyNumberFormat="1" applyFont="1" applyFill="1" applyBorder="1" applyAlignment="1">
      <alignment horizontal="right" vertical="center" wrapText="1"/>
    </xf>
    <xf numFmtId="165" fontId="12" fillId="0" borderId="8" xfId="0" applyNumberFormat="1" applyFont="1" applyBorder="1" applyAlignment="1">
      <alignment horizontal="right" vertical="center"/>
    </xf>
    <xf numFmtId="165" fontId="15" fillId="0" borderId="8" xfId="0" applyNumberFormat="1" applyFont="1" applyBorder="1" applyAlignment="1">
      <alignment horizontal="right" vertical="center"/>
    </xf>
    <xf numFmtId="3" fontId="1" fillId="0" borderId="1" xfId="0" applyNumberFormat="1" applyFont="1" applyFill="1" applyBorder="1" applyAlignment="1">
      <alignment horizontal="center" vertical="center" wrapText="1"/>
    </xf>
    <xf numFmtId="165" fontId="8" fillId="0" borderId="8" xfId="0" applyNumberFormat="1" applyFont="1" applyBorder="1" applyAlignment="1">
      <alignment horizontal="right" vertical="center"/>
    </xf>
    <xf numFmtId="49" fontId="11" fillId="0" borderId="1" xfId="0" applyNumberFormat="1" applyFont="1" applyFill="1" applyBorder="1" applyAlignment="1">
      <alignment vertical="top" wrapText="1"/>
    </xf>
    <xf numFmtId="0" fontId="1" fillId="0" borderId="1" xfId="0" applyNumberFormat="1" applyFont="1" applyFill="1" applyBorder="1" applyAlignment="1">
      <alignment horizontal="left" vertical="center" wrapText="1"/>
    </xf>
    <xf numFmtId="4" fontId="1" fillId="0" borderId="4" xfId="1" applyNumberFormat="1" applyFont="1" applyFill="1" applyBorder="1" applyAlignment="1">
      <alignment horizontal="right" vertical="center" wrapText="1"/>
    </xf>
    <xf numFmtId="4" fontId="1" fillId="0" borderId="6" xfId="0" applyNumberFormat="1" applyFont="1" applyFill="1" applyBorder="1" applyAlignment="1">
      <alignment horizontal="right" vertical="center" wrapText="1"/>
    </xf>
    <xf numFmtId="49" fontId="13" fillId="0" borderId="1" xfId="0" applyNumberFormat="1" applyFont="1" applyFill="1" applyBorder="1" applyAlignment="1">
      <alignment vertical="top" wrapText="1"/>
    </xf>
    <xf numFmtId="49" fontId="1" fillId="0" borderId="1" xfId="0" applyNumberFormat="1" applyFont="1" applyFill="1" applyBorder="1" applyAlignment="1">
      <alignment vertical="top" wrapText="1"/>
    </xf>
    <xf numFmtId="164" fontId="1" fillId="0" borderId="1" xfId="0" applyFont="1" applyFill="1" applyBorder="1" applyAlignment="1">
      <alignment horizontal="left" wrapText="1"/>
    </xf>
    <xf numFmtId="164" fontId="1" fillId="2" borderId="1" xfId="0" applyFont="1" applyFill="1" applyBorder="1" applyAlignment="1">
      <alignment horizontal="center" vertical="center" wrapText="1"/>
    </xf>
    <xf numFmtId="164" fontId="18" fillId="2" borderId="1" xfId="0" applyFont="1" applyFill="1" applyBorder="1" applyAlignment="1">
      <alignment horizontal="left" vertical="center" wrapText="1"/>
    </xf>
    <xf numFmtId="49" fontId="18" fillId="2" borderId="1" xfId="0" applyNumberFormat="1" applyFont="1" applyFill="1" applyBorder="1" applyAlignment="1">
      <alignment horizontal="center" vertical="center" wrapText="1"/>
    </xf>
    <xf numFmtId="164" fontId="18" fillId="2" borderId="1" xfId="0" applyFont="1" applyFill="1" applyBorder="1" applyAlignment="1">
      <alignment horizontal="center" vertical="center" wrapText="1"/>
    </xf>
    <xf numFmtId="4" fontId="18" fillId="2" borderId="1" xfId="0" applyNumberFormat="1" applyFont="1" applyFill="1" applyBorder="1" applyAlignment="1">
      <alignment horizontal="right" vertical="center" wrapText="1"/>
    </xf>
    <xf numFmtId="164" fontId="1" fillId="0" borderId="1" xfId="0" applyFont="1" applyFill="1" applyBorder="1" applyAlignment="1">
      <alignment vertical="center" wrapText="1"/>
    </xf>
    <xf numFmtId="164" fontId="16" fillId="0" borderId="1" xfId="0" applyFont="1" applyFill="1" applyBorder="1" applyAlignment="1">
      <alignment horizontal="left" vertical="center" wrapText="1"/>
    </xf>
    <xf numFmtId="0" fontId="13" fillId="0" borderId="1" xfId="1" applyFont="1" applyBorder="1" applyAlignment="1">
      <alignment horizontal="justify" vertical="center" wrapText="1"/>
    </xf>
    <xf numFmtId="49" fontId="13" fillId="0" borderId="1" xfId="1" applyNumberFormat="1" applyFont="1" applyBorder="1" applyAlignment="1">
      <alignment horizontal="center" vertical="center" wrapText="1"/>
    </xf>
    <xf numFmtId="49" fontId="15" fillId="0" borderId="1" xfId="1" applyNumberFormat="1" applyFont="1" applyBorder="1" applyAlignment="1">
      <alignment horizontal="center" vertical="center" wrapText="1"/>
    </xf>
    <xf numFmtId="0" fontId="15" fillId="0" borderId="1" xfId="1" applyFont="1" applyBorder="1" applyAlignment="1">
      <alignment horizontal="center" vertical="center" wrapText="1"/>
    </xf>
    <xf numFmtId="0" fontId="1" fillId="0" borderId="1" xfId="1" applyFont="1" applyBorder="1" applyAlignment="1">
      <alignment horizontal="justify" vertical="center" wrapText="1"/>
    </xf>
    <xf numFmtId="49" fontId="1" fillId="0" borderId="1" xfId="1"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0" fontId="8" fillId="0" borderId="1" xfId="1" applyFont="1" applyBorder="1" applyAlignment="1">
      <alignment horizontal="center" vertical="center" wrapText="1"/>
    </xf>
    <xf numFmtId="164" fontId="19" fillId="0" borderId="1" xfId="0" applyFont="1" applyFill="1" applyBorder="1" applyAlignment="1">
      <alignment horizontal="left" vertical="center" wrapText="1"/>
    </xf>
    <xf numFmtId="49" fontId="19" fillId="0" borderId="1" xfId="0" applyNumberFormat="1" applyFont="1" applyFill="1" applyBorder="1" applyAlignment="1">
      <alignment horizontal="center" vertical="center" wrapText="1"/>
    </xf>
    <xf numFmtId="164" fontId="19" fillId="0" borderId="1" xfId="0" applyFont="1" applyFill="1" applyBorder="1" applyAlignment="1">
      <alignment horizontal="center" vertical="center" wrapText="1"/>
    </xf>
    <xf numFmtId="0" fontId="11" fillId="2" borderId="1" xfId="0" applyNumberFormat="1" applyFont="1" applyFill="1" applyBorder="1" applyAlignment="1">
      <alignment horizontal="left" vertical="center" wrapText="1"/>
    </xf>
    <xf numFmtId="0" fontId="11" fillId="2" borderId="1" xfId="0" applyNumberFormat="1" applyFont="1" applyFill="1" applyBorder="1" applyAlignment="1">
      <alignment horizontal="center" vertical="center" wrapText="1"/>
    </xf>
    <xf numFmtId="0" fontId="11" fillId="2" borderId="1" xfId="0" applyNumberFormat="1" applyFont="1" applyFill="1" applyBorder="1" applyAlignment="1">
      <alignment vertical="top" wrapText="1"/>
    </xf>
    <xf numFmtId="49" fontId="11" fillId="2" borderId="1" xfId="0" applyNumberFormat="1" applyFont="1" applyFill="1" applyBorder="1" applyAlignment="1">
      <alignment vertical="top" wrapText="1"/>
    </xf>
    <xf numFmtId="0" fontId="11" fillId="0" borderId="1" xfId="0" applyNumberFormat="1" applyFont="1" applyFill="1" applyBorder="1" applyAlignment="1">
      <alignment vertical="top" wrapText="1"/>
    </xf>
    <xf numFmtId="164" fontId="11" fillId="0" borderId="1" xfId="0" applyFont="1" applyFill="1" applyBorder="1" applyAlignment="1">
      <alignment vertical="top" wrapText="1"/>
    </xf>
    <xf numFmtId="49" fontId="13" fillId="2" borderId="1" xfId="0" applyNumberFormat="1" applyFont="1" applyFill="1" applyBorder="1" applyAlignment="1">
      <alignment horizontal="center" vertical="center" wrapText="1"/>
    </xf>
    <xf numFmtId="164" fontId="13" fillId="0" borderId="1" xfId="0" applyFont="1" applyFill="1" applyBorder="1" applyAlignment="1">
      <alignment vertical="top" wrapText="1"/>
    </xf>
    <xf numFmtId="4" fontId="1" fillId="2" borderId="1" xfId="0" applyNumberFormat="1" applyFont="1" applyFill="1" applyBorder="1" applyAlignment="1">
      <alignment horizontal="right" vertical="center" wrapText="1"/>
    </xf>
    <xf numFmtId="164" fontId="1" fillId="0" borderId="5" xfId="0" applyFont="1" applyFill="1" applyBorder="1" applyAlignment="1">
      <alignment horizontal="left" vertical="center" wrapText="1"/>
    </xf>
    <xf numFmtId="49" fontId="1" fillId="0" borderId="6" xfId="0" applyNumberFormat="1" applyFont="1" applyFill="1" applyBorder="1" applyAlignment="1">
      <alignment horizontal="center" vertical="center" wrapText="1"/>
    </xf>
    <xf numFmtId="164" fontId="1" fillId="0" borderId="5" xfId="0" applyFont="1" applyFill="1" applyBorder="1" applyAlignment="1">
      <alignment horizontal="center" vertical="center" wrapText="1"/>
    </xf>
    <xf numFmtId="164" fontId="1" fillId="0" borderId="7" xfId="0" applyFont="1" applyFill="1" applyBorder="1" applyAlignment="1">
      <alignment vertical="top" wrapText="1"/>
    </xf>
    <xf numFmtId="164" fontId="1" fillId="0" borderId="3" xfId="0" applyFont="1" applyFill="1" applyBorder="1" applyAlignment="1">
      <alignment horizontal="left" vertical="center" wrapText="1"/>
    </xf>
    <xf numFmtId="164" fontId="1" fillId="0" borderId="4" xfId="0" applyFont="1" applyFill="1" applyBorder="1" applyAlignment="1">
      <alignment horizontal="center" vertical="center" wrapText="1"/>
    </xf>
    <xf numFmtId="164" fontId="1" fillId="0" borderId="2" xfId="0" applyFont="1" applyFill="1" applyBorder="1" applyAlignment="1">
      <alignment horizontal="left" vertical="center" wrapText="1"/>
    </xf>
    <xf numFmtId="49" fontId="1" fillId="0" borderId="8" xfId="0" applyNumberFormat="1" applyFont="1" applyFill="1" applyBorder="1" applyAlignment="1">
      <alignment horizontal="center" vertical="center" wrapText="1"/>
    </xf>
    <xf numFmtId="164" fontId="1" fillId="0" borderId="10" xfId="0" applyFont="1" applyFill="1" applyBorder="1" applyAlignment="1">
      <alignment horizontal="center" vertical="center" wrapText="1"/>
    </xf>
    <xf numFmtId="164" fontId="1" fillId="0" borderId="9" xfId="0" applyFont="1" applyFill="1" applyBorder="1" applyAlignment="1">
      <alignment horizontal="center" vertical="center" wrapText="1"/>
    </xf>
    <xf numFmtId="4" fontId="1" fillId="0" borderId="8" xfId="0" applyNumberFormat="1" applyFont="1" applyFill="1" applyBorder="1" applyAlignment="1">
      <alignment horizontal="right" vertical="center" wrapText="1"/>
    </xf>
    <xf numFmtId="0" fontId="1" fillId="0" borderId="1" xfId="4" applyNumberFormat="1" applyFont="1" applyBorder="1" applyProtection="1">
      <alignment vertical="top" wrapText="1"/>
    </xf>
    <xf numFmtId="0" fontId="13"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4" fontId="8" fillId="0" borderId="1" xfId="0" applyNumberFormat="1" applyFont="1" applyBorder="1" applyAlignment="1">
      <alignment horizontal="right" vertical="center" wrapText="1"/>
    </xf>
    <xf numFmtId="164" fontId="16" fillId="0" borderId="6" xfId="0" applyFont="1" applyFill="1" applyBorder="1" applyAlignment="1">
      <alignment horizontal="left" vertical="top" wrapText="1"/>
    </xf>
    <xf numFmtId="164" fontId="11" fillId="0" borderId="1" xfId="0" applyNumberFormat="1" applyFont="1" applyFill="1" applyBorder="1" applyAlignment="1">
      <alignment vertical="top" wrapText="1"/>
    </xf>
    <xf numFmtId="164" fontId="13" fillId="0" borderId="1" xfId="0" applyNumberFormat="1" applyFont="1" applyFill="1" applyBorder="1" applyAlignment="1">
      <alignment vertical="top" wrapText="1"/>
    </xf>
    <xf numFmtId="164" fontId="13" fillId="0" borderId="3" xfId="0" applyFont="1" applyFill="1" applyBorder="1" applyAlignment="1">
      <alignment vertical="center" wrapText="1"/>
    </xf>
    <xf numFmtId="49" fontId="14" fillId="0" borderId="1" xfId="0" applyNumberFormat="1" applyFont="1" applyFill="1" applyBorder="1" applyAlignment="1">
      <alignment horizontal="center" vertical="center" wrapText="1"/>
    </xf>
    <xf numFmtId="164" fontId="1" fillId="0" borderId="1" xfId="0" applyFont="1" applyBorder="1" applyAlignment="1">
      <alignment wrapText="1"/>
    </xf>
    <xf numFmtId="165" fontId="8" fillId="0" borderId="6" xfId="0" applyNumberFormat="1" applyFont="1" applyBorder="1" applyAlignment="1">
      <alignment horizontal="right" vertical="center"/>
    </xf>
    <xf numFmtId="164" fontId="20" fillId="0" borderId="1" xfId="0" applyFont="1" applyFill="1" applyBorder="1" applyAlignment="1">
      <alignment horizontal="left" vertical="center" wrapText="1"/>
    </xf>
    <xf numFmtId="49" fontId="20" fillId="0" borderId="1" xfId="0" applyNumberFormat="1" applyFont="1" applyFill="1" applyBorder="1" applyAlignment="1">
      <alignment horizontal="center" vertical="center" wrapText="1"/>
    </xf>
    <xf numFmtId="164" fontId="20" fillId="0" borderId="1" xfId="0" applyFont="1" applyFill="1" applyBorder="1" applyAlignment="1">
      <alignment horizontal="center" vertical="center" wrapText="1"/>
    </xf>
    <xf numFmtId="164" fontId="19" fillId="2" borderId="1" xfId="0" applyFont="1" applyFill="1" applyBorder="1" applyAlignment="1">
      <alignment horizontal="left" vertical="center" wrapText="1"/>
    </xf>
    <xf numFmtId="0" fontId="1" fillId="0" borderId="1" xfId="2" applyNumberFormat="1" applyFont="1" applyBorder="1" applyAlignment="1" applyProtection="1">
      <alignment wrapText="1"/>
    </xf>
    <xf numFmtId="49" fontId="1" fillId="0" borderId="1" xfId="3" applyNumberFormat="1" applyFont="1" applyBorder="1" applyAlignment="1" applyProtection="1">
      <alignment horizontal="center" vertical="center" shrinkToFit="1"/>
    </xf>
    <xf numFmtId="0" fontId="1" fillId="0" borderId="1" xfId="2" applyNumberFormat="1" applyFont="1" applyBorder="1" applyAlignment="1" applyProtection="1">
      <alignment horizontal="left" vertical="top" wrapText="1"/>
    </xf>
    <xf numFmtId="164" fontId="19" fillId="2" borderId="1" xfId="0" applyFont="1" applyFill="1" applyBorder="1" applyAlignment="1">
      <alignment horizontal="center" vertical="center" wrapText="1"/>
    </xf>
    <xf numFmtId="0" fontId="1" fillId="0" borderId="1" xfId="2" applyNumberFormat="1" applyFont="1" applyBorder="1" applyProtection="1">
      <alignment vertical="top" wrapText="1"/>
    </xf>
    <xf numFmtId="1" fontId="1" fillId="0" borderId="1" xfId="3" applyNumberFormat="1" applyFont="1" applyBorder="1" applyAlignment="1" applyProtection="1">
      <alignment horizontal="center" vertical="center" shrinkToFit="1"/>
    </xf>
    <xf numFmtId="49" fontId="1" fillId="0" borderId="1" xfId="3" applyNumberFormat="1" applyFont="1" applyBorder="1" applyProtection="1">
      <alignment horizontal="center" vertical="top" shrinkToFit="1"/>
    </xf>
    <xf numFmtId="0" fontId="13" fillId="0" borderId="1" xfId="1" applyFont="1" applyFill="1" applyBorder="1" applyAlignment="1">
      <alignment horizontal="center" vertical="center" wrapText="1"/>
    </xf>
    <xf numFmtId="164" fontId="13" fillId="0" borderId="1" xfId="0" applyFont="1" applyFill="1" applyBorder="1" applyAlignment="1">
      <alignment horizontal="left" vertical="top" wrapText="1"/>
    </xf>
    <xf numFmtId="164" fontId="1" fillId="0" borderId="1" xfId="0" applyFont="1" applyFill="1" applyBorder="1" applyAlignment="1">
      <alignment horizontal="left" vertical="top" wrapText="1"/>
    </xf>
    <xf numFmtId="3" fontId="13" fillId="0" borderId="1" xfId="1" applyNumberFormat="1" applyFont="1" applyFill="1" applyBorder="1" applyAlignment="1">
      <alignment horizontal="center" vertical="center" wrapText="1"/>
    </xf>
    <xf numFmtId="0" fontId="1" fillId="0" borderId="1" xfId="1" applyNumberFormat="1" applyFont="1" applyFill="1" applyBorder="1" applyAlignment="1">
      <alignment horizontal="center" vertical="center" wrapText="1"/>
    </xf>
    <xf numFmtId="164" fontId="1" fillId="0" borderId="1" xfId="0" applyFont="1" applyFill="1" applyBorder="1" applyAlignment="1">
      <alignment vertical="top" wrapText="1"/>
    </xf>
    <xf numFmtId="4" fontId="1" fillId="0" borderId="9" xfId="1" applyNumberFormat="1" applyFont="1" applyFill="1" applyBorder="1" applyAlignment="1">
      <alignment horizontal="right" vertical="center" wrapText="1"/>
    </xf>
    <xf numFmtId="164" fontId="8" fillId="0" borderId="1" xfId="0" applyFont="1" applyBorder="1" applyAlignment="1">
      <alignment wrapText="1"/>
    </xf>
    <xf numFmtId="0" fontId="1" fillId="0" borderId="3" xfId="1" applyFont="1" applyFill="1" applyBorder="1" applyAlignment="1">
      <alignment horizontal="left" vertical="center" wrapText="1"/>
    </xf>
    <xf numFmtId="164" fontId="13" fillId="0" borderId="3" xfId="0" applyFont="1" applyFill="1" applyBorder="1" applyAlignment="1">
      <alignment horizontal="left" vertical="center" wrapText="1"/>
    </xf>
    <xf numFmtId="0" fontId="13" fillId="0" borderId="1" xfId="0" applyNumberFormat="1" applyFont="1" applyFill="1" applyBorder="1" applyAlignment="1">
      <alignment horizontal="center" vertical="center" wrapText="1"/>
    </xf>
    <xf numFmtId="0" fontId="16" fillId="0" borderId="1" xfId="5" applyFont="1" applyFill="1" applyBorder="1" applyAlignment="1">
      <alignment horizontal="left" vertical="top" wrapText="1"/>
    </xf>
    <xf numFmtId="0" fontId="1" fillId="0" borderId="4" xfId="0" applyNumberFormat="1" applyFont="1" applyFill="1" applyBorder="1" applyAlignment="1">
      <alignment vertical="top" wrapText="1"/>
    </xf>
    <xf numFmtId="164" fontId="1" fillId="0" borderId="2" xfId="0"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0" fillId="0" borderId="8" xfId="0" applyNumberFormat="1" applyFont="1" applyBorder="1" applyAlignment="1">
      <alignment horizontal="center" vertical="center" wrapText="1"/>
    </xf>
    <xf numFmtId="164" fontId="0" fillId="0" borderId="0" xfId="0" applyNumberFormat="1" applyFont="1" applyFill="1" applyAlignment="1">
      <alignment vertical="top" wrapText="1"/>
    </xf>
    <xf numFmtId="164" fontId="0" fillId="0" borderId="0" xfId="0" applyNumberFormat="1" applyFont="1" applyFill="1" applyAlignment="1">
      <alignment vertical="top" wrapText="1"/>
    </xf>
    <xf numFmtId="0" fontId="5" fillId="0" borderId="0" xfId="0" applyNumberFormat="1" applyFont="1" applyFill="1" applyAlignment="1">
      <alignment horizontal="center" vertical="center" wrapText="1"/>
    </xf>
    <xf numFmtId="164" fontId="0" fillId="0" borderId="0" xfId="0" applyNumberFormat="1" applyFont="1" applyFill="1" applyAlignment="1">
      <alignment vertical="top" wrapText="1"/>
    </xf>
    <xf numFmtId="0" fontId="2" fillId="0" borderId="0" xfId="0" applyNumberFormat="1" applyFont="1" applyFill="1" applyBorder="1" applyAlignment="1">
      <alignment horizontal="right" vertical="center" wrapText="1"/>
    </xf>
    <xf numFmtId="0" fontId="11" fillId="2" borderId="1" xfId="0" applyNumberFormat="1" applyFont="1" applyFill="1" applyBorder="1" applyAlignment="1">
      <alignment vertical="center" wrapText="1"/>
    </xf>
  </cellXfs>
  <cellStyles count="8">
    <cellStyle name="xl33" xfId="2"/>
    <cellStyle name="xl35" xfId="3"/>
    <cellStyle name="xl37" xfId="4"/>
    <cellStyle name="xl46" xfId="7"/>
    <cellStyle name="Обычный" xfId="0" builtinId="0"/>
    <cellStyle name="Обычный 2" xfId="1"/>
    <cellStyle name="Обычный 3" xfId="6"/>
    <cellStyle name="Обычный 5"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2"/>
  <sheetViews>
    <sheetView tabSelected="1" topLeftCell="A421" zoomScaleNormal="100" workbookViewId="0">
      <selection activeCell="A443" sqref="A442:A443"/>
    </sheetView>
  </sheetViews>
  <sheetFormatPr defaultRowHeight="12.75" x14ac:dyDescent="0.2"/>
  <cols>
    <col min="1" max="1" width="66.83203125" customWidth="1"/>
    <col min="2" max="2" width="7" customWidth="1"/>
    <col min="3" max="3" width="5.33203125" customWidth="1"/>
    <col min="4" max="4" width="5.1640625" customWidth="1"/>
    <col min="5" max="5" width="17.5" customWidth="1"/>
    <col min="6" max="6" width="5.6640625" customWidth="1"/>
    <col min="7" max="7" width="18.33203125" customWidth="1"/>
    <col min="8" max="8" width="18.5" customWidth="1"/>
    <col min="9" max="9" width="17.33203125" customWidth="1"/>
    <col min="10" max="10" width="12.83203125" customWidth="1"/>
  </cols>
  <sheetData>
    <row r="1" spans="1:10" ht="18" customHeight="1" x14ac:dyDescent="0.2">
      <c r="A1" s="1" t="s">
        <v>0</v>
      </c>
      <c r="B1" s="1"/>
      <c r="C1" s="1"/>
      <c r="D1" s="1"/>
      <c r="E1" s="3"/>
      <c r="F1" s="3"/>
      <c r="G1" s="4"/>
      <c r="H1" s="4"/>
      <c r="I1" s="4"/>
    </row>
    <row r="2" spans="1:10" ht="61.5" customHeight="1" x14ac:dyDescent="0.2">
      <c r="A2" s="129" t="s">
        <v>303</v>
      </c>
      <c r="B2" s="129"/>
      <c r="C2" s="129"/>
      <c r="D2" s="129"/>
      <c r="E2" s="129"/>
      <c r="F2" s="129"/>
      <c r="G2" s="129"/>
      <c r="H2" s="129"/>
      <c r="I2" s="129"/>
      <c r="J2" s="130"/>
    </row>
    <row r="3" spans="1:10" ht="15" x14ac:dyDescent="0.2">
      <c r="A3" s="131" t="s">
        <v>167</v>
      </c>
      <c r="B3" s="131"/>
      <c r="C3" s="131"/>
      <c r="D3" s="131"/>
      <c r="E3" s="131"/>
      <c r="F3" s="131"/>
      <c r="G3" s="131"/>
      <c r="H3" s="131"/>
      <c r="I3" s="131"/>
      <c r="J3" s="130"/>
    </row>
    <row r="4" spans="1:10" ht="85.5" customHeight="1" x14ac:dyDescent="0.2">
      <c r="A4" s="5" t="s">
        <v>1</v>
      </c>
      <c r="B4" s="5" t="s">
        <v>2</v>
      </c>
      <c r="C4" s="5" t="s">
        <v>3</v>
      </c>
      <c r="D4" s="5" t="s">
        <v>4</v>
      </c>
      <c r="E4" s="5" t="s">
        <v>5</v>
      </c>
      <c r="F4" s="5" t="s">
        <v>6</v>
      </c>
      <c r="G4" s="6" t="s">
        <v>305</v>
      </c>
      <c r="H4" s="6" t="s">
        <v>306</v>
      </c>
      <c r="I4" s="7" t="s">
        <v>309</v>
      </c>
      <c r="J4" s="6" t="s">
        <v>304</v>
      </c>
    </row>
    <row r="5" spans="1:10" x14ac:dyDescent="0.2">
      <c r="A5" s="8" t="s">
        <v>7</v>
      </c>
      <c r="B5" s="8" t="s">
        <v>8</v>
      </c>
      <c r="C5" s="8" t="s">
        <v>9</v>
      </c>
      <c r="D5" s="8" t="s">
        <v>10</v>
      </c>
      <c r="E5" s="8" t="s">
        <v>11</v>
      </c>
      <c r="F5" s="9" t="s">
        <v>12</v>
      </c>
      <c r="G5" s="10">
        <v>7</v>
      </c>
      <c r="H5" s="10">
        <v>8</v>
      </c>
      <c r="I5" s="126">
        <v>9</v>
      </c>
      <c r="J5" s="10">
        <v>10</v>
      </c>
    </row>
    <row r="6" spans="1:10" ht="25.5" x14ac:dyDescent="0.2">
      <c r="A6" s="11" t="s">
        <v>177</v>
      </c>
      <c r="B6" s="12" t="s">
        <v>83</v>
      </c>
      <c r="C6" s="12"/>
      <c r="D6" s="12"/>
      <c r="E6" s="13"/>
      <c r="F6" s="12"/>
      <c r="G6" s="14">
        <f>G7</f>
        <v>17342000</v>
      </c>
      <c r="H6" s="14">
        <f>H7</f>
        <v>17209551.530000001</v>
      </c>
      <c r="I6" s="14">
        <f>I7</f>
        <v>16948202.919999998</v>
      </c>
      <c r="J6" s="15">
        <f t="shared" ref="J6:J69" si="0">I6/H6*100</f>
        <v>98.481374662527287</v>
      </c>
    </row>
    <row r="7" spans="1:10" ht="13.5" x14ac:dyDescent="0.2">
      <c r="A7" s="16" t="s">
        <v>13</v>
      </c>
      <c r="B7" s="17" t="s">
        <v>83</v>
      </c>
      <c r="C7" s="18" t="s">
        <v>14</v>
      </c>
      <c r="D7" s="19"/>
      <c r="E7" s="20"/>
      <c r="F7" s="19"/>
      <c r="G7" s="21">
        <f>G8+G20+G24</f>
        <v>17342000</v>
      </c>
      <c r="H7" s="21">
        <f>H8+H20+H24</f>
        <v>17209551.530000001</v>
      </c>
      <c r="I7" s="21">
        <f>I8+I20+I24</f>
        <v>16948202.919999998</v>
      </c>
      <c r="J7" s="15">
        <f t="shared" si="0"/>
        <v>98.481374662527287</v>
      </c>
    </row>
    <row r="8" spans="1:10" ht="40.5" x14ac:dyDescent="0.2">
      <c r="A8" s="22" t="s">
        <v>84</v>
      </c>
      <c r="B8" s="23" t="s">
        <v>83</v>
      </c>
      <c r="C8" s="24" t="s">
        <v>14</v>
      </c>
      <c r="D8" s="24" t="s">
        <v>59</v>
      </c>
      <c r="E8" s="25"/>
      <c r="F8" s="26"/>
      <c r="G8" s="21">
        <f>G9+G17+G14</f>
        <v>6060000</v>
      </c>
      <c r="H8" s="21">
        <f t="shared" ref="H8:I8" si="1">H9+H17+H14</f>
        <v>5984892</v>
      </c>
      <c r="I8" s="21">
        <f t="shared" si="1"/>
        <v>5977989.0300000003</v>
      </c>
      <c r="J8" s="27">
        <f t="shared" si="0"/>
        <v>99.884660074066502</v>
      </c>
    </row>
    <row r="9" spans="1:10" ht="25.5" x14ac:dyDescent="0.2">
      <c r="A9" s="28" t="s">
        <v>20</v>
      </c>
      <c r="B9" s="19" t="s">
        <v>83</v>
      </c>
      <c r="C9" s="19" t="s">
        <v>14</v>
      </c>
      <c r="D9" s="19" t="s">
        <v>59</v>
      </c>
      <c r="E9" s="19" t="s">
        <v>195</v>
      </c>
      <c r="F9" s="19"/>
      <c r="G9" s="2">
        <f>G10+G12</f>
        <v>6060000</v>
      </c>
      <c r="H9" s="2">
        <f>H10+H12</f>
        <v>5540000</v>
      </c>
      <c r="I9" s="2">
        <f>I10+I12</f>
        <v>5533097.0300000003</v>
      </c>
      <c r="J9" s="29">
        <f t="shared" si="0"/>
        <v>99.875397653429616</v>
      </c>
    </row>
    <row r="10" spans="1:10" ht="51" x14ac:dyDescent="0.2">
      <c r="A10" s="30" t="s">
        <v>18</v>
      </c>
      <c r="B10" s="19" t="s">
        <v>83</v>
      </c>
      <c r="C10" s="19" t="s">
        <v>14</v>
      </c>
      <c r="D10" s="19" t="s">
        <v>59</v>
      </c>
      <c r="E10" s="19" t="s">
        <v>195</v>
      </c>
      <c r="F10" s="19" t="s">
        <v>21</v>
      </c>
      <c r="G10" s="2">
        <f>G11</f>
        <v>5841000</v>
      </c>
      <c r="H10" s="2">
        <f>H11</f>
        <v>5326546.5</v>
      </c>
      <c r="I10" s="2">
        <f>I11</f>
        <v>5319643.53</v>
      </c>
      <c r="J10" s="29">
        <f t="shared" si="0"/>
        <v>99.870404398046659</v>
      </c>
    </row>
    <row r="11" spans="1:10" ht="25.5" x14ac:dyDescent="0.2">
      <c r="A11" s="30" t="s">
        <v>19</v>
      </c>
      <c r="B11" s="19" t="s">
        <v>83</v>
      </c>
      <c r="C11" s="19" t="s">
        <v>14</v>
      </c>
      <c r="D11" s="19" t="s">
        <v>59</v>
      </c>
      <c r="E11" s="19" t="s">
        <v>195</v>
      </c>
      <c r="F11" s="19" t="s">
        <v>22</v>
      </c>
      <c r="G11" s="2">
        <v>5841000</v>
      </c>
      <c r="H11" s="2">
        <v>5326546.5</v>
      </c>
      <c r="I11" s="2">
        <v>5319643.53</v>
      </c>
      <c r="J11" s="29">
        <f t="shared" si="0"/>
        <v>99.870404398046659</v>
      </c>
    </row>
    <row r="12" spans="1:10" ht="25.5" x14ac:dyDescent="0.2">
      <c r="A12" s="30" t="s">
        <v>23</v>
      </c>
      <c r="B12" s="19" t="s">
        <v>83</v>
      </c>
      <c r="C12" s="19" t="s">
        <v>14</v>
      </c>
      <c r="D12" s="19" t="s">
        <v>59</v>
      </c>
      <c r="E12" s="19" t="s">
        <v>195</v>
      </c>
      <c r="F12" s="19">
        <v>200</v>
      </c>
      <c r="G12" s="2">
        <f>G13</f>
        <v>219000</v>
      </c>
      <c r="H12" s="2">
        <f>H13</f>
        <v>213453.5</v>
      </c>
      <c r="I12" s="2">
        <f>I13</f>
        <v>213453.5</v>
      </c>
      <c r="J12" s="29">
        <f t="shared" si="0"/>
        <v>100</v>
      </c>
    </row>
    <row r="13" spans="1:10" ht="25.5" x14ac:dyDescent="0.2">
      <c r="A13" s="30" t="s">
        <v>24</v>
      </c>
      <c r="B13" s="19" t="s">
        <v>83</v>
      </c>
      <c r="C13" s="19" t="s">
        <v>14</v>
      </c>
      <c r="D13" s="19" t="s">
        <v>59</v>
      </c>
      <c r="E13" s="19" t="s">
        <v>195</v>
      </c>
      <c r="F13" s="19">
        <v>240</v>
      </c>
      <c r="G13" s="2">
        <v>219000</v>
      </c>
      <c r="H13" s="2">
        <v>213453.5</v>
      </c>
      <c r="I13" s="31">
        <v>213453.5</v>
      </c>
      <c r="J13" s="29">
        <f t="shared" si="0"/>
        <v>100</v>
      </c>
    </row>
    <row r="14" spans="1:10" s="128" customFormat="1" ht="25.5" x14ac:dyDescent="0.2">
      <c r="A14" s="30" t="s">
        <v>290</v>
      </c>
      <c r="B14" s="19" t="s">
        <v>83</v>
      </c>
      <c r="C14" s="19" t="s">
        <v>14</v>
      </c>
      <c r="D14" s="19" t="s">
        <v>59</v>
      </c>
      <c r="E14" s="19" t="s">
        <v>291</v>
      </c>
      <c r="F14" s="19"/>
      <c r="G14" s="2">
        <f t="shared" ref="G14:I15" si="2">G15</f>
        <v>0</v>
      </c>
      <c r="H14" s="2">
        <f t="shared" si="2"/>
        <v>295455</v>
      </c>
      <c r="I14" s="2">
        <f t="shared" si="2"/>
        <v>295455</v>
      </c>
      <c r="J14" s="29">
        <f t="shared" ref="J14:J16" si="3">I14/H14*100</f>
        <v>100</v>
      </c>
    </row>
    <row r="15" spans="1:10" s="128" customFormat="1" ht="51" x14ac:dyDescent="0.2">
      <c r="A15" s="30" t="s">
        <v>18</v>
      </c>
      <c r="B15" s="19" t="s">
        <v>83</v>
      </c>
      <c r="C15" s="19" t="s">
        <v>14</v>
      </c>
      <c r="D15" s="19" t="s">
        <v>59</v>
      </c>
      <c r="E15" s="19" t="s">
        <v>291</v>
      </c>
      <c r="F15" s="19" t="s">
        <v>21</v>
      </c>
      <c r="G15" s="2">
        <f t="shared" si="2"/>
        <v>0</v>
      </c>
      <c r="H15" s="2">
        <f t="shared" si="2"/>
        <v>295455</v>
      </c>
      <c r="I15" s="2">
        <f t="shared" si="2"/>
        <v>295455</v>
      </c>
      <c r="J15" s="29">
        <f t="shared" si="3"/>
        <v>100</v>
      </c>
    </row>
    <row r="16" spans="1:10" s="128" customFormat="1" ht="25.5" x14ac:dyDescent="0.2">
      <c r="A16" s="30" t="s">
        <v>19</v>
      </c>
      <c r="B16" s="19" t="s">
        <v>83</v>
      </c>
      <c r="C16" s="19" t="s">
        <v>14</v>
      </c>
      <c r="D16" s="19" t="s">
        <v>59</v>
      </c>
      <c r="E16" s="19" t="s">
        <v>291</v>
      </c>
      <c r="F16" s="19" t="s">
        <v>22</v>
      </c>
      <c r="G16" s="2"/>
      <c r="H16" s="2">
        <v>295455</v>
      </c>
      <c r="I16" s="2">
        <v>295455</v>
      </c>
      <c r="J16" s="29">
        <f t="shared" si="3"/>
        <v>100</v>
      </c>
    </row>
    <row r="17" spans="1:10" ht="51" x14ac:dyDescent="0.2">
      <c r="A17" s="30" t="s">
        <v>313</v>
      </c>
      <c r="B17" s="19" t="s">
        <v>83</v>
      </c>
      <c r="C17" s="19" t="s">
        <v>14</v>
      </c>
      <c r="D17" s="19" t="s">
        <v>59</v>
      </c>
      <c r="E17" s="19" t="s">
        <v>314</v>
      </c>
      <c r="F17" s="19"/>
      <c r="G17" s="2">
        <f t="shared" ref="G17:I18" si="4">G18</f>
        <v>0</v>
      </c>
      <c r="H17" s="2">
        <f t="shared" si="4"/>
        <v>149437</v>
      </c>
      <c r="I17" s="2">
        <f t="shared" si="4"/>
        <v>149437</v>
      </c>
      <c r="J17" s="29">
        <f t="shared" si="0"/>
        <v>100</v>
      </c>
    </row>
    <row r="18" spans="1:10" ht="51" x14ac:dyDescent="0.2">
      <c r="A18" s="30" t="s">
        <v>18</v>
      </c>
      <c r="B18" s="19" t="s">
        <v>83</v>
      </c>
      <c r="C18" s="19" t="s">
        <v>14</v>
      </c>
      <c r="D18" s="19" t="s">
        <v>59</v>
      </c>
      <c r="E18" s="19" t="s">
        <v>314</v>
      </c>
      <c r="F18" s="19" t="s">
        <v>21</v>
      </c>
      <c r="G18" s="2">
        <f t="shared" si="4"/>
        <v>0</v>
      </c>
      <c r="H18" s="2">
        <f t="shared" si="4"/>
        <v>149437</v>
      </c>
      <c r="I18" s="2">
        <f t="shared" si="4"/>
        <v>149437</v>
      </c>
      <c r="J18" s="29">
        <f t="shared" si="0"/>
        <v>100</v>
      </c>
    </row>
    <row r="19" spans="1:10" ht="25.5" x14ac:dyDescent="0.2">
      <c r="A19" s="30" t="s">
        <v>19</v>
      </c>
      <c r="B19" s="19" t="s">
        <v>83</v>
      </c>
      <c r="C19" s="19" t="s">
        <v>14</v>
      </c>
      <c r="D19" s="19" t="s">
        <v>59</v>
      </c>
      <c r="E19" s="19" t="s">
        <v>314</v>
      </c>
      <c r="F19" s="19" t="s">
        <v>22</v>
      </c>
      <c r="G19" s="2"/>
      <c r="H19" s="2">
        <v>149437</v>
      </c>
      <c r="I19" s="2">
        <v>149437</v>
      </c>
      <c r="J19" s="29">
        <f t="shared" si="0"/>
        <v>100</v>
      </c>
    </row>
    <row r="20" spans="1:10" ht="13.5" x14ac:dyDescent="0.2">
      <c r="A20" s="32" t="s">
        <v>85</v>
      </c>
      <c r="B20" s="33" t="s">
        <v>83</v>
      </c>
      <c r="C20" s="33" t="s">
        <v>14</v>
      </c>
      <c r="D20" s="33" t="s">
        <v>81</v>
      </c>
      <c r="E20" s="33"/>
      <c r="F20" s="33"/>
      <c r="G20" s="21">
        <f>G21</f>
        <v>300000</v>
      </c>
      <c r="H20" s="21">
        <f t="shared" ref="H20:I22" si="5">H21</f>
        <v>240348</v>
      </c>
      <c r="I20" s="21">
        <f t="shared" si="5"/>
        <v>0</v>
      </c>
      <c r="J20" s="27">
        <f t="shared" si="0"/>
        <v>0</v>
      </c>
    </row>
    <row r="21" spans="1:10" x14ac:dyDescent="0.2">
      <c r="A21" s="28" t="s">
        <v>119</v>
      </c>
      <c r="B21" s="34" t="s">
        <v>83</v>
      </c>
      <c r="C21" s="34" t="s">
        <v>14</v>
      </c>
      <c r="D21" s="34" t="s">
        <v>81</v>
      </c>
      <c r="E21" s="34" t="s">
        <v>120</v>
      </c>
      <c r="F21" s="34"/>
      <c r="G21" s="2">
        <f>G22</f>
        <v>300000</v>
      </c>
      <c r="H21" s="2">
        <f t="shared" si="5"/>
        <v>240348</v>
      </c>
      <c r="I21" s="2">
        <f t="shared" si="5"/>
        <v>0</v>
      </c>
      <c r="J21" s="29">
        <f t="shared" si="0"/>
        <v>0</v>
      </c>
    </row>
    <row r="22" spans="1:10" x14ac:dyDescent="0.2">
      <c r="A22" s="35" t="s">
        <v>25</v>
      </c>
      <c r="B22" s="34" t="s">
        <v>83</v>
      </c>
      <c r="C22" s="34" t="s">
        <v>14</v>
      </c>
      <c r="D22" s="34" t="s">
        <v>81</v>
      </c>
      <c r="E22" s="34" t="s">
        <v>120</v>
      </c>
      <c r="F22" s="34">
        <v>800</v>
      </c>
      <c r="G22" s="2">
        <f>G23</f>
        <v>300000</v>
      </c>
      <c r="H22" s="2">
        <f t="shared" si="5"/>
        <v>240348</v>
      </c>
      <c r="I22" s="2">
        <f t="shared" si="5"/>
        <v>0</v>
      </c>
      <c r="J22" s="29">
        <f t="shared" si="0"/>
        <v>0</v>
      </c>
    </row>
    <row r="23" spans="1:10" x14ac:dyDescent="0.2">
      <c r="A23" s="35" t="s">
        <v>86</v>
      </c>
      <c r="B23" s="34" t="s">
        <v>83</v>
      </c>
      <c r="C23" s="34" t="s">
        <v>14</v>
      </c>
      <c r="D23" s="34" t="s">
        <v>81</v>
      </c>
      <c r="E23" s="34" t="s">
        <v>120</v>
      </c>
      <c r="F23" s="34">
        <v>870</v>
      </c>
      <c r="G23" s="2">
        <v>300000</v>
      </c>
      <c r="H23" s="2">
        <v>240348</v>
      </c>
      <c r="I23" s="31"/>
      <c r="J23" s="29">
        <f t="shared" si="0"/>
        <v>0</v>
      </c>
    </row>
    <row r="24" spans="1:10" ht="13.5" x14ac:dyDescent="0.2">
      <c r="A24" s="22" t="s">
        <v>28</v>
      </c>
      <c r="B24" s="23" t="s">
        <v>83</v>
      </c>
      <c r="C24" s="23" t="s">
        <v>14</v>
      </c>
      <c r="D24" s="23" t="s">
        <v>29</v>
      </c>
      <c r="E24" s="34"/>
      <c r="F24" s="34"/>
      <c r="G24" s="21">
        <f>G25</f>
        <v>10982000</v>
      </c>
      <c r="H24" s="21">
        <f>H25</f>
        <v>10984311.529999999</v>
      </c>
      <c r="I24" s="21">
        <f>I25</f>
        <v>10970213.889999999</v>
      </c>
      <c r="J24" s="27">
        <f t="shared" si="0"/>
        <v>99.87165658984182</v>
      </c>
    </row>
    <row r="25" spans="1:10" ht="25.5" x14ac:dyDescent="0.2">
      <c r="A25" s="28" t="s">
        <v>115</v>
      </c>
      <c r="B25" s="34" t="s">
        <v>83</v>
      </c>
      <c r="C25" s="34" t="s">
        <v>14</v>
      </c>
      <c r="D25" s="34" t="s">
        <v>29</v>
      </c>
      <c r="E25" s="36" t="s">
        <v>196</v>
      </c>
      <c r="F25" s="37"/>
      <c r="G25" s="2">
        <f>G26+G28+G30</f>
        <v>10982000</v>
      </c>
      <c r="H25" s="2">
        <f>H26+H28+H30</f>
        <v>10984311.529999999</v>
      </c>
      <c r="I25" s="2">
        <f>I26+I28+I30</f>
        <v>10970213.889999999</v>
      </c>
      <c r="J25" s="29">
        <f t="shared" si="0"/>
        <v>99.87165658984182</v>
      </c>
    </row>
    <row r="26" spans="1:10" ht="51" x14ac:dyDescent="0.2">
      <c r="A26" s="35" t="s">
        <v>18</v>
      </c>
      <c r="B26" s="34" t="s">
        <v>83</v>
      </c>
      <c r="C26" s="34" t="s">
        <v>14</v>
      </c>
      <c r="D26" s="34" t="s">
        <v>29</v>
      </c>
      <c r="E26" s="36" t="s">
        <v>196</v>
      </c>
      <c r="F26" s="34">
        <v>100</v>
      </c>
      <c r="G26" s="2">
        <f>G27</f>
        <v>10260000</v>
      </c>
      <c r="H26" s="2">
        <f>H27</f>
        <v>9945563</v>
      </c>
      <c r="I26" s="2">
        <f>I27</f>
        <v>9945365.3699999992</v>
      </c>
      <c r="J26" s="29">
        <f t="shared" si="0"/>
        <v>99.998012882729697</v>
      </c>
    </row>
    <row r="27" spans="1:10" x14ac:dyDescent="0.2">
      <c r="A27" s="35" t="s">
        <v>39</v>
      </c>
      <c r="B27" s="34" t="s">
        <v>83</v>
      </c>
      <c r="C27" s="34" t="s">
        <v>14</v>
      </c>
      <c r="D27" s="34" t="s">
        <v>29</v>
      </c>
      <c r="E27" s="36" t="s">
        <v>196</v>
      </c>
      <c r="F27" s="34">
        <v>110</v>
      </c>
      <c r="G27" s="2">
        <v>10260000</v>
      </c>
      <c r="H27" s="2">
        <v>9945563</v>
      </c>
      <c r="I27" s="31">
        <v>9945365.3699999992</v>
      </c>
      <c r="J27" s="29">
        <f t="shared" si="0"/>
        <v>99.998012882729697</v>
      </c>
    </row>
    <row r="28" spans="1:10" ht="25.5" x14ac:dyDescent="0.2">
      <c r="A28" s="35" t="s">
        <v>23</v>
      </c>
      <c r="B28" s="34" t="s">
        <v>83</v>
      </c>
      <c r="C28" s="34" t="s">
        <v>14</v>
      </c>
      <c r="D28" s="34" t="s">
        <v>29</v>
      </c>
      <c r="E28" s="36" t="s">
        <v>196</v>
      </c>
      <c r="F28" s="34">
        <v>200</v>
      </c>
      <c r="G28" s="2">
        <f>G29</f>
        <v>722000</v>
      </c>
      <c r="H28" s="2">
        <f>H29</f>
        <v>1036437</v>
      </c>
      <c r="I28" s="2">
        <f>I29</f>
        <v>1022536.99</v>
      </c>
      <c r="J28" s="29">
        <f t="shared" si="0"/>
        <v>98.658865903089151</v>
      </c>
    </row>
    <row r="29" spans="1:10" ht="25.5" x14ac:dyDescent="0.2">
      <c r="A29" s="35" t="s">
        <v>24</v>
      </c>
      <c r="B29" s="34" t="s">
        <v>83</v>
      </c>
      <c r="C29" s="34" t="s">
        <v>14</v>
      </c>
      <c r="D29" s="34" t="s">
        <v>29</v>
      </c>
      <c r="E29" s="36" t="s">
        <v>196</v>
      </c>
      <c r="F29" s="34">
        <v>240</v>
      </c>
      <c r="G29" s="2">
        <v>722000</v>
      </c>
      <c r="H29" s="2">
        <v>1036437</v>
      </c>
      <c r="I29" s="2">
        <v>1022536.99</v>
      </c>
      <c r="J29" s="29">
        <f t="shared" si="0"/>
        <v>98.658865903089151</v>
      </c>
    </row>
    <row r="30" spans="1:10" x14ac:dyDescent="0.2">
      <c r="A30" s="35" t="s">
        <v>30</v>
      </c>
      <c r="B30" s="34" t="s">
        <v>83</v>
      </c>
      <c r="C30" s="34" t="s">
        <v>14</v>
      </c>
      <c r="D30" s="34" t="s">
        <v>29</v>
      </c>
      <c r="E30" s="36" t="s">
        <v>196</v>
      </c>
      <c r="F30" s="34" t="s">
        <v>139</v>
      </c>
      <c r="G30" s="2">
        <f>G31</f>
        <v>0</v>
      </c>
      <c r="H30" s="2">
        <f>H31</f>
        <v>2311.5300000000002</v>
      </c>
      <c r="I30" s="2">
        <f>I31</f>
        <v>2311.5300000000002</v>
      </c>
      <c r="J30" s="29">
        <f t="shared" si="0"/>
        <v>100</v>
      </c>
    </row>
    <row r="31" spans="1:10" ht="25.5" x14ac:dyDescent="0.2">
      <c r="A31" s="35" t="s">
        <v>31</v>
      </c>
      <c r="B31" s="34" t="s">
        <v>83</v>
      </c>
      <c r="C31" s="34" t="s">
        <v>14</v>
      </c>
      <c r="D31" s="34" t="s">
        <v>29</v>
      </c>
      <c r="E31" s="36" t="s">
        <v>196</v>
      </c>
      <c r="F31" s="34" t="s">
        <v>140</v>
      </c>
      <c r="G31" s="2"/>
      <c r="H31" s="2">
        <v>2311.5300000000002</v>
      </c>
      <c r="I31" s="2">
        <v>2311.5300000000002</v>
      </c>
      <c r="J31" s="29">
        <f t="shared" si="0"/>
        <v>100</v>
      </c>
    </row>
    <row r="32" spans="1:10" ht="25.5" x14ac:dyDescent="0.2">
      <c r="A32" s="11" t="s">
        <v>168</v>
      </c>
      <c r="B32" s="12" t="s">
        <v>87</v>
      </c>
      <c r="C32" s="12"/>
      <c r="D32" s="12"/>
      <c r="E32" s="13"/>
      <c r="F32" s="12"/>
      <c r="G32" s="14">
        <f>G33+G39+G128</f>
        <v>500364620.33000004</v>
      </c>
      <c r="H32" s="14">
        <f>H33+H39+H128</f>
        <v>476885913.70000005</v>
      </c>
      <c r="I32" s="14">
        <f>I33+I39+I128</f>
        <v>474083005.56999999</v>
      </c>
      <c r="J32" s="15">
        <f t="shared" si="0"/>
        <v>99.412247657253445</v>
      </c>
    </row>
    <row r="33" spans="1:10" x14ac:dyDescent="0.2">
      <c r="A33" s="16" t="s">
        <v>40</v>
      </c>
      <c r="B33" s="17" t="s">
        <v>87</v>
      </c>
      <c r="C33" s="17" t="s">
        <v>17</v>
      </c>
      <c r="D33" s="17"/>
      <c r="E33" s="38"/>
      <c r="F33" s="17"/>
      <c r="G33" s="39">
        <f>G34</f>
        <v>200000</v>
      </c>
      <c r="H33" s="39">
        <f t="shared" ref="H33:I35" si="6">H34</f>
        <v>200000</v>
      </c>
      <c r="I33" s="39">
        <f t="shared" si="6"/>
        <v>199230.43</v>
      </c>
      <c r="J33" s="40">
        <f t="shared" si="0"/>
        <v>99.615215000000006</v>
      </c>
    </row>
    <row r="34" spans="1:10" ht="13.5" x14ac:dyDescent="0.2">
      <c r="A34" s="22" t="s">
        <v>88</v>
      </c>
      <c r="B34" s="23" t="s">
        <v>87</v>
      </c>
      <c r="C34" s="23" t="s">
        <v>17</v>
      </c>
      <c r="D34" s="23" t="s">
        <v>14</v>
      </c>
      <c r="E34" s="24"/>
      <c r="F34" s="23"/>
      <c r="G34" s="21">
        <f>G35</f>
        <v>200000</v>
      </c>
      <c r="H34" s="21">
        <f t="shared" si="6"/>
        <v>200000</v>
      </c>
      <c r="I34" s="21">
        <f t="shared" si="6"/>
        <v>199230.43</v>
      </c>
      <c r="J34" s="41">
        <f t="shared" si="0"/>
        <v>99.615215000000006</v>
      </c>
    </row>
    <row r="35" spans="1:10" ht="25.5" x14ac:dyDescent="0.2">
      <c r="A35" s="28" t="s">
        <v>121</v>
      </c>
      <c r="B35" s="19" t="s">
        <v>87</v>
      </c>
      <c r="C35" s="19" t="s">
        <v>17</v>
      </c>
      <c r="D35" s="19" t="s">
        <v>14</v>
      </c>
      <c r="E35" s="42" t="s">
        <v>197</v>
      </c>
      <c r="F35" s="19"/>
      <c r="G35" s="2">
        <f>G36</f>
        <v>200000</v>
      </c>
      <c r="H35" s="2">
        <f t="shared" si="6"/>
        <v>200000</v>
      </c>
      <c r="I35" s="2">
        <f t="shared" si="6"/>
        <v>199230.43</v>
      </c>
      <c r="J35" s="43">
        <f t="shared" si="0"/>
        <v>99.615215000000006</v>
      </c>
    </row>
    <row r="36" spans="1:10" ht="25.5" x14ac:dyDescent="0.2">
      <c r="A36" s="30" t="s">
        <v>33</v>
      </c>
      <c r="B36" s="19" t="s">
        <v>87</v>
      </c>
      <c r="C36" s="19" t="s">
        <v>17</v>
      </c>
      <c r="D36" s="19" t="s">
        <v>14</v>
      </c>
      <c r="E36" s="42" t="s">
        <v>197</v>
      </c>
      <c r="F36" s="19">
        <v>600</v>
      </c>
      <c r="G36" s="2">
        <f>G37+G38</f>
        <v>200000</v>
      </c>
      <c r="H36" s="2">
        <f>H37+H38</f>
        <v>200000</v>
      </c>
      <c r="I36" s="2">
        <f>I37+I38</f>
        <v>199230.43</v>
      </c>
      <c r="J36" s="43">
        <f t="shared" si="0"/>
        <v>99.615215000000006</v>
      </c>
    </row>
    <row r="37" spans="1:10" x14ac:dyDescent="0.2">
      <c r="A37" s="30" t="s">
        <v>71</v>
      </c>
      <c r="B37" s="19" t="s">
        <v>87</v>
      </c>
      <c r="C37" s="19" t="s">
        <v>17</v>
      </c>
      <c r="D37" s="19" t="s">
        <v>14</v>
      </c>
      <c r="E37" s="42" t="s">
        <v>197</v>
      </c>
      <c r="F37" s="19">
        <v>610</v>
      </c>
      <c r="G37" s="2">
        <v>93000</v>
      </c>
      <c r="H37" s="2">
        <v>99264.58</v>
      </c>
      <c r="I37" s="2">
        <v>98495.01</v>
      </c>
      <c r="J37" s="29">
        <f t="shared" si="0"/>
        <v>99.224728498322349</v>
      </c>
    </row>
    <row r="38" spans="1:10" x14ac:dyDescent="0.2">
      <c r="A38" s="30" t="s">
        <v>89</v>
      </c>
      <c r="B38" s="19" t="s">
        <v>87</v>
      </c>
      <c r="C38" s="19" t="s">
        <v>17</v>
      </c>
      <c r="D38" s="19" t="s">
        <v>14</v>
      </c>
      <c r="E38" s="42" t="s">
        <v>197</v>
      </c>
      <c r="F38" s="19">
        <v>620</v>
      </c>
      <c r="G38" s="2">
        <v>107000</v>
      </c>
      <c r="H38" s="2">
        <v>100735.42</v>
      </c>
      <c r="I38" s="2">
        <v>100735.42</v>
      </c>
      <c r="J38" s="29">
        <f t="shared" si="0"/>
        <v>100</v>
      </c>
    </row>
    <row r="39" spans="1:10" x14ac:dyDescent="0.2">
      <c r="A39" s="16" t="s">
        <v>62</v>
      </c>
      <c r="B39" s="17" t="s">
        <v>87</v>
      </c>
      <c r="C39" s="17" t="s">
        <v>27</v>
      </c>
      <c r="D39" s="17"/>
      <c r="E39" s="38"/>
      <c r="F39" s="44"/>
      <c r="G39" s="39">
        <f>G40+G56+G94+G101</f>
        <v>497170537.33000004</v>
      </c>
      <c r="H39" s="39">
        <f>H40+H56+H94+H101</f>
        <v>474545149.70000005</v>
      </c>
      <c r="I39" s="39">
        <f>I40+I56+I94+I101</f>
        <v>471743011.13999999</v>
      </c>
      <c r="J39" s="15">
        <f t="shared" si="0"/>
        <v>99.409510652090432</v>
      </c>
    </row>
    <row r="40" spans="1:10" ht="13.5" x14ac:dyDescent="0.2">
      <c r="A40" s="22" t="s">
        <v>90</v>
      </c>
      <c r="B40" s="23" t="s">
        <v>87</v>
      </c>
      <c r="C40" s="23" t="s">
        <v>27</v>
      </c>
      <c r="D40" s="23" t="s">
        <v>14</v>
      </c>
      <c r="E40" s="24"/>
      <c r="F40" s="23"/>
      <c r="G40" s="21">
        <f>G41+G45+G49+G52</f>
        <v>110746382</v>
      </c>
      <c r="H40" s="21">
        <f>H41+H45+H49+H52</f>
        <v>109210447.48</v>
      </c>
      <c r="I40" s="21">
        <f>I41+I45+I49+I52</f>
        <v>109210447.48</v>
      </c>
      <c r="J40" s="41">
        <f t="shared" si="0"/>
        <v>100</v>
      </c>
    </row>
    <row r="41" spans="1:10" ht="158.25" customHeight="1" x14ac:dyDescent="0.2">
      <c r="A41" s="45" t="s">
        <v>143</v>
      </c>
      <c r="B41" s="19" t="s">
        <v>87</v>
      </c>
      <c r="C41" s="19" t="s">
        <v>27</v>
      </c>
      <c r="D41" s="19" t="s">
        <v>14</v>
      </c>
      <c r="E41" s="20" t="s">
        <v>198</v>
      </c>
      <c r="F41" s="19"/>
      <c r="G41" s="2">
        <f>G42</f>
        <v>90102382</v>
      </c>
      <c r="H41" s="2">
        <f>H42</f>
        <v>90102382</v>
      </c>
      <c r="I41" s="2">
        <f>I42</f>
        <v>90102382</v>
      </c>
      <c r="J41" s="43">
        <f t="shared" si="0"/>
        <v>100</v>
      </c>
    </row>
    <row r="42" spans="1:10" ht="25.5" x14ac:dyDescent="0.2">
      <c r="A42" s="30" t="s">
        <v>33</v>
      </c>
      <c r="B42" s="19" t="s">
        <v>87</v>
      </c>
      <c r="C42" s="19" t="s">
        <v>27</v>
      </c>
      <c r="D42" s="19" t="s">
        <v>14</v>
      </c>
      <c r="E42" s="20" t="s">
        <v>198</v>
      </c>
      <c r="F42" s="19">
        <v>600</v>
      </c>
      <c r="G42" s="2">
        <f>G43+G44</f>
        <v>90102382</v>
      </c>
      <c r="H42" s="2">
        <f>H43+H44</f>
        <v>90102382</v>
      </c>
      <c r="I42" s="2">
        <f>I43+I44</f>
        <v>90102382</v>
      </c>
      <c r="J42" s="43">
        <f t="shared" si="0"/>
        <v>100</v>
      </c>
    </row>
    <row r="43" spans="1:10" x14ac:dyDescent="0.2">
      <c r="A43" s="30" t="s">
        <v>71</v>
      </c>
      <c r="B43" s="19" t="s">
        <v>87</v>
      </c>
      <c r="C43" s="19" t="s">
        <v>27</v>
      </c>
      <c r="D43" s="19" t="s">
        <v>14</v>
      </c>
      <c r="E43" s="20" t="s">
        <v>198</v>
      </c>
      <c r="F43" s="19">
        <v>610</v>
      </c>
      <c r="G43" s="2">
        <v>14875631</v>
      </c>
      <c r="H43" s="31">
        <v>7511469</v>
      </c>
      <c r="I43" s="31">
        <v>7511469</v>
      </c>
      <c r="J43" s="43">
        <f t="shared" si="0"/>
        <v>100</v>
      </c>
    </row>
    <row r="44" spans="1:10" ht="12.75" customHeight="1" x14ac:dyDescent="0.2">
      <c r="A44" s="30" t="s">
        <v>89</v>
      </c>
      <c r="B44" s="19" t="s">
        <v>87</v>
      </c>
      <c r="C44" s="19" t="s">
        <v>27</v>
      </c>
      <c r="D44" s="19" t="s">
        <v>14</v>
      </c>
      <c r="E44" s="20" t="s">
        <v>198</v>
      </c>
      <c r="F44" s="19">
        <v>620</v>
      </c>
      <c r="G44" s="2">
        <v>75226751</v>
      </c>
      <c r="H44" s="31">
        <v>82590913</v>
      </c>
      <c r="I44" s="31">
        <v>82590913</v>
      </c>
      <c r="J44" s="29">
        <f t="shared" si="0"/>
        <v>100</v>
      </c>
    </row>
    <row r="45" spans="1:10" ht="76.5" x14ac:dyDescent="0.2">
      <c r="A45" s="45" t="s">
        <v>144</v>
      </c>
      <c r="B45" s="19" t="s">
        <v>87</v>
      </c>
      <c r="C45" s="19" t="s">
        <v>27</v>
      </c>
      <c r="D45" s="19" t="s">
        <v>14</v>
      </c>
      <c r="E45" s="20" t="s">
        <v>199</v>
      </c>
      <c r="F45" s="19"/>
      <c r="G45" s="2">
        <f>G46</f>
        <v>288000</v>
      </c>
      <c r="H45" s="2">
        <f>H46</f>
        <v>273000</v>
      </c>
      <c r="I45" s="2">
        <f>I46</f>
        <v>273000</v>
      </c>
      <c r="J45" s="29">
        <f t="shared" si="0"/>
        <v>100</v>
      </c>
    </row>
    <row r="46" spans="1:10" ht="25.5" x14ac:dyDescent="0.2">
      <c r="A46" s="30" t="s">
        <v>33</v>
      </c>
      <c r="B46" s="19" t="s">
        <v>93</v>
      </c>
      <c r="C46" s="19" t="s">
        <v>27</v>
      </c>
      <c r="D46" s="19" t="s">
        <v>14</v>
      </c>
      <c r="E46" s="20" t="s">
        <v>199</v>
      </c>
      <c r="F46" s="19">
        <v>600</v>
      </c>
      <c r="G46" s="2">
        <f>G47+G48</f>
        <v>288000</v>
      </c>
      <c r="H46" s="2">
        <f>H47+H48</f>
        <v>273000</v>
      </c>
      <c r="I46" s="2">
        <f>I47+I48</f>
        <v>273000</v>
      </c>
      <c r="J46" s="29">
        <f t="shared" si="0"/>
        <v>100</v>
      </c>
    </row>
    <row r="47" spans="1:10" x14ac:dyDescent="0.2">
      <c r="A47" s="30" t="s">
        <v>71</v>
      </c>
      <c r="B47" s="19" t="s">
        <v>93</v>
      </c>
      <c r="C47" s="19" t="s">
        <v>27</v>
      </c>
      <c r="D47" s="19" t="s">
        <v>14</v>
      </c>
      <c r="E47" s="20" t="s">
        <v>199</v>
      </c>
      <c r="F47" s="19">
        <v>610</v>
      </c>
      <c r="G47" s="2">
        <v>84000</v>
      </c>
      <c r="H47" s="2">
        <v>60000</v>
      </c>
      <c r="I47" s="2">
        <v>60000</v>
      </c>
      <c r="J47" s="29">
        <f t="shared" si="0"/>
        <v>100</v>
      </c>
    </row>
    <row r="48" spans="1:10" ht="13.5" customHeight="1" x14ac:dyDescent="0.2">
      <c r="A48" s="30" t="s">
        <v>34</v>
      </c>
      <c r="B48" s="19" t="s">
        <v>93</v>
      </c>
      <c r="C48" s="19" t="s">
        <v>27</v>
      </c>
      <c r="D48" s="19" t="s">
        <v>14</v>
      </c>
      <c r="E48" s="20" t="s">
        <v>199</v>
      </c>
      <c r="F48" s="19">
        <v>620</v>
      </c>
      <c r="G48" s="2">
        <v>204000</v>
      </c>
      <c r="H48" s="2">
        <v>213000</v>
      </c>
      <c r="I48" s="2">
        <v>213000</v>
      </c>
      <c r="J48" s="29">
        <f t="shared" si="0"/>
        <v>100</v>
      </c>
    </row>
    <row r="49" spans="1:10" x14ac:dyDescent="0.2">
      <c r="A49" s="28" t="s">
        <v>91</v>
      </c>
      <c r="B49" s="19" t="s">
        <v>87</v>
      </c>
      <c r="C49" s="19" t="s">
        <v>27</v>
      </c>
      <c r="D49" s="19" t="s">
        <v>14</v>
      </c>
      <c r="E49" s="20" t="s">
        <v>200</v>
      </c>
      <c r="F49" s="19"/>
      <c r="G49" s="2">
        <f t="shared" ref="G49:I50" si="7">G50</f>
        <v>16553000</v>
      </c>
      <c r="H49" s="2">
        <f t="shared" si="7"/>
        <v>15432565.48</v>
      </c>
      <c r="I49" s="2">
        <f t="shared" si="7"/>
        <v>15432565.48</v>
      </c>
      <c r="J49" s="29">
        <f t="shared" si="0"/>
        <v>100</v>
      </c>
    </row>
    <row r="50" spans="1:10" ht="25.5" x14ac:dyDescent="0.2">
      <c r="A50" s="30" t="s">
        <v>33</v>
      </c>
      <c r="B50" s="19" t="s">
        <v>87</v>
      </c>
      <c r="C50" s="19" t="s">
        <v>27</v>
      </c>
      <c r="D50" s="19" t="s">
        <v>14</v>
      </c>
      <c r="E50" s="20" t="s">
        <v>200</v>
      </c>
      <c r="F50" s="19">
        <v>600</v>
      </c>
      <c r="G50" s="2">
        <f t="shared" si="7"/>
        <v>16553000</v>
      </c>
      <c r="H50" s="2">
        <f t="shared" si="7"/>
        <v>15432565.48</v>
      </c>
      <c r="I50" s="2">
        <f t="shared" si="7"/>
        <v>15432565.48</v>
      </c>
      <c r="J50" s="29">
        <f t="shared" si="0"/>
        <v>100</v>
      </c>
    </row>
    <row r="51" spans="1:10" x14ac:dyDescent="0.2">
      <c r="A51" s="30" t="s">
        <v>34</v>
      </c>
      <c r="B51" s="19" t="s">
        <v>87</v>
      </c>
      <c r="C51" s="19" t="s">
        <v>27</v>
      </c>
      <c r="D51" s="19" t="s">
        <v>14</v>
      </c>
      <c r="E51" s="20" t="s">
        <v>200</v>
      </c>
      <c r="F51" s="19">
        <v>620</v>
      </c>
      <c r="G51" s="2">
        <v>16553000</v>
      </c>
      <c r="H51" s="2">
        <v>15432565.48</v>
      </c>
      <c r="I51" s="46">
        <v>15432565.48</v>
      </c>
      <c r="J51" s="29">
        <f t="shared" si="0"/>
        <v>100</v>
      </c>
    </row>
    <row r="52" spans="1:10" x14ac:dyDescent="0.2">
      <c r="A52" s="28" t="s">
        <v>92</v>
      </c>
      <c r="B52" s="19" t="s">
        <v>87</v>
      </c>
      <c r="C52" s="19" t="s">
        <v>27</v>
      </c>
      <c r="D52" s="19" t="s">
        <v>14</v>
      </c>
      <c r="E52" s="20" t="s">
        <v>201</v>
      </c>
      <c r="F52" s="19"/>
      <c r="G52" s="2">
        <f>G53</f>
        <v>3803000</v>
      </c>
      <c r="H52" s="2">
        <f>H53</f>
        <v>3402500</v>
      </c>
      <c r="I52" s="2">
        <f>I53</f>
        <v>3402500</v>
      </c>
      <c r="J52" s="29">
        <f t="shared" si="0"/>
        <v>100</v>
      </c>
    </row>
    <row r="53" spans="1:10" ht="25.5" x14ac:dyDescent="0.2">
      <c r="A53" s="30" t="s">
        <v>33</v>
      </c>
      <c r="B53" s="19" t="s">
        <v>87</v>
      </c>
      <c r="C53" s="19" t="s">
        <v>27</v>
      </c>
      <c r="D53" s="19" t="s">
        <v>14</v>
      </c>
      <c r="E53" s="20" t="s">
        <v>201</v>
      </c>
      <c r="F53" s="19">
        <v>600</v>
      </c>
      <c r="G53" s="2">
        <f>G54+G55</f>
        <v>3803000</v>
      </c>
      <c r="H53" s="2">
        <f>H54+H55</f>
        <v>3402500</v>
      </c>
      <c r="I53" s="2">
        <f>I54+I55</f>
        <v>3402500</v>
      </c>
      <c r="J53" s="29">
        <f t="shared" si="0"/>
        <v>100</v>
      </c>
    </row>
    <row r="54" spans="1:10" x14ac:dyDescent="0.2">
      <c r="A54" s="30" t="s">
        <v>64</v>
      </c>
      <c r="B54" s="19" t="s">
        <v>87</v>
      </c>
      <c r="C54" s="19" t="s">
        <v>27</v>
      </c>
      <c r="D54" s="19" t="s">
        <v>14</v>
      </c>
      <c r="E54" s="20" t="s">
        <v>201</v>
      </c>
      <c r="F54" s="19">
        <v>610</v>
      </c>
      <c r="G54" s="2">
        <v>2914000</v>
      </c>
      <c r="H54" s="31">
        <v>1676550</v>
      </c>
      <c r="I54" s="31">
        <v>1676550</v>
      </c>
      <c r="J54" s="29">
        <f t="shared" si="0"/>
        <v>100</v>
      </c>
    </row>
    <row r="55" spans="1:10" x14ac:dyDescent="0.2">
      <c r="A55" s="30" t="s">
        <v>89</v>
      </c>
      <c r="B55" s="19" t="s">
        <v>87</v>
      </c>
      <c r="C55" s="19" t="s">
        <v>27</v>
      </c>
      <c r="D55" s="19" t="s">
        <v>14</v>
      </c>
      <c r="E55" s="20" t="s">
        <v>201</v>
      </c>
      <c r="F55" s="19">
        <v>620</v>
      </c>
      <c r="G55" s="2">
        <v>889000</v>
      </c>
      <c r="H55" s="31">
        <v>1725950</v>
      </c>
      <c r="I55" s="31">
        <v>1725950</v>
      </c>
      <c r="J55" s="29">
        <f t="shared" si="0"/>
        <v>100</v>
      </c>
    </row>
    <row r="56" spans="1:10" ht="13.5" x14ac:dyDescent="0.2">
      <c r="A56" s="22" t="s">
        <v>94</v>
      </c>
      <c r="B56" s="23" t="s">
        <v>87</v>
      </c>
      <c r="C56" s="23" t="s">
        <v>27</v>
      </c>
      <c r="D56" s="23" t="s">
        <v>35</v>
      </c>
      <c r="E56" s="24"/>
      <c r="F56" s="48"/>
      <c r="G56" s="21">
        <f>G57+G61+G64+G68+G72+G76+G80+G87+G91+G84</f>
        <v>362686441.33000004</v>
      </c>
      <c r="H56" s="21">
        <f t="shared" ref="H56:I56" si="8">H57+H61+H64+H68+H72+H76+H80+H87+H91+H84</f>
        <v>342345171.86000001</v>
      </c>
      <c r="I56" s="21">
        <f t="shared" si="8"/>
        <v>340077435.74999994</v>
      </c>
      <c r="J56" s="27">
        <f t="shared" si="0"/>
        <v>99.337587821765027</v>
      </c>
    </row>
    <row r="57" spans="1:10" ht="51" x14ac:dyDescent="0.2">
      <c r="A57" s="30" t="s">
        <v>278</v>
      </c>
      <c r="B57" s="19" t="s">
        <v>87</v>
      </c>
      <c r="C57" s="19" t="s">
        <v>27</v>
      </c>
      <c r="D57" s="19" t="s">
        <v>35</v>
      </c>
      <c r="E57" s="20" t="s">
        <v>279</v>
      </c>
      <c r="F57" s="49"/>
      <c r="G57" s="2">
        <f>G58</f>
        <v>2353130.64</v>
      </c>
      <c r="H57" s="2">
        <f>H58</f>
        <v>2353130.64</v>
      </c>
      <c r="I57" s="2">
        <f>I58</f>
        <v>1806238.22</v>
      </c>
      <c r="J57" s="29">
        <f t="shared" si="0"/>
        <v>76.758943566346147</v>
      </c>
    </row>
    <row r="58" spans="1:10" ht="25.5" x14ac:dyDescent="0.2">
      <c r="A58" s="30" t="s">
        <v>33</v>
      </c>
      <c r="B58" s="19" t="s">
        <v>87</v>
      </c>
      <c r="C58" s="19" t="s">
        <v>27</v>
      </c>
      <c r="D58" s="19" t="s">
        <v>35</v>
      </c>
      <c r="E58" s="20" t="s">
        <v>279</v>
      </c>
      <c r="F58" s="19" t="s">
        <v>72</v>
      </c>
      <c r="G58" s="2">
        <f>G59+G60</f>
        <v>2353130.64</v>
      </c>
      <c r="H58" s="2">
        <f>H59+H60</f>
        <v>2353130.64</v>
      </c>
      <c r="I58" s="2">
        <f>I59+I60</f>
        <v>1806238.22</v>
      </c>
      <c r="J58" s="29">
        <f t="shared" si="0"/>
        <v>76.758943566346147</v>
      </c>
    </row>
    <row r="59" spans="1:10" x14ac:dyDescent="0.2">
      <c r="A59" s="30" t="s">
        <v>64</v>
      </c>
      <c r="B59" s="19" t="s">
        <v>87</v>
      </c>
      <c r="C59" s="19" t="s">
        <v>27</v>
      </c>
      <c r="D59" s="19" t="s">
        <v>35</v>
      </c>
      <c r="E59" s="20" t="s">
        <v>279</v>
      </c>
      <c r="F59" s="19" t="s">
        <v>73</v>
      </c>
      <c r="G59" s="2">
        <v>1764848.29</v>
      </c>
      <c r="H59" s="2">
        <v>1764848.29</v>
      </c>
      <c r="I59" s="31">
        <v>1458947.17</v>
      </c>
      <c r="J59" s="29">
        <f t="shared" si="0"/>
        <v>82.667001932500384</v>
      </c>
    </row>
    <row r="60" spans="1:10" x14ac:dyDescent="0.2">
      <c r="A60" s="30" t="s">
        <v>89</v>
      </c>
      <c r="B60" s="19" t="s">
        <v>87</v>
      </c>
      <c r="C60" s="19" t="s">
        <v>27</v>
      </c>
      <c r="D60" s="19" t="s">
        <v>35</v>
      </c>
      <c r="E60" s="20" t="s">
        <v>279</v>
      </c>
      <c r="F60" s="19" t="s">
        <v>108</v>
      </c>
      <c r="G60" s="2">
        <v>588282.35</v>
      </c>
      <c r="H60" s="2">
        <v>588282.35</v>
      </c>
      <c r="I60" s="31">
        <v>347291.05</v>
      </c>
      <c r="J60" s="29">
        <f t="shared" si="0"/>
        <v>59.034756014692604</v>
      </c>
    </row>
    <row r="61" spans="1:10" ht="25.5" x14ac:dyDescent="0.2">
      <c r="A61" s="30" t="s">
        <v>188</v>
      </c>
      <c r="B61" s="19" t="s">
        <v>87</v>
      </c>
      <c r="C61" s="19" t="s">
        <v>27</v>
      </c>
      <c r="D61" s="19" t="s">
        <v>35</v>
      </c>
      <c r="E61" s="20" t="s">
        <v>189</v>
      </c>
      <c r="F61" s="49"/>
      <c r="G61" s="2">
        <f t="shared" ref="G61:I62" si="9">G62</f>
        <v>80926103.900000006</v>
      </c>
      <c r="H61" s="2">
        <f t="shared" si="9"/>
        <v>69155452.680000007</v>
      </c>
      <c r="I61" s="2">
        <f t="shared" si="9"/>
        <v>68269489.680000007</v>
      </c>
      <c r="J61" s="29">
        <f t="shared" si="0"/>
        <v>98.718881930974305</v>
      </c>
    </row>
    <row r="62" spans="1:10" ht="25.5" x14ac:dyDescent="0.2">
      <c r="A62" s="30" t="s">
        <v>33</v>
      </c>
      <c r="B62" s="19" t="s">
        <v>87</v>
      </c>
      <c r="C62" s="19" t="s">
        <v>27</v>
      </c>
      <c r="D62" s="19" t="s">
        <v>35</v>
      </c>
      <c r="E62" s="20" t="s">
        <v>189</v>
      </c>
      <c r="F62" s="19" t="s">
        <v>72</v>
      </c>
      <c r="G62" s="2">
        <f t="shared" si="9"/>
        <v>80926103.900000006</v>
      </c>
      <c r="H62" s="2">
        <f t="shared" si="9"/>
        <v>69155452.680000007</v>
      </c>
      <c r="I62" s="2">
        <f t="shared" si="9"/>
        <v>68269489.680000007</v>
      </c>
      <c r="J62" s="29">
        <f t="shared" si="0"/>
        <v>98.718881930974305</v>
      </c>
    </row>
    <row r="63" spans="1:10" x14ac:dyDescent="0.2">
      <c r="A63" s="30" t="s">
        <v>64</v>
      </c>
      <c r="B63" s="19" t="s">
        <v>87</v>
      </c>
      <c r="C63" s="19" t="s">
        <v>27</v>
      </c>
      <c r="D63" s="19" t="s">
        <v>35</v>
      </c>
      <c r="E63" s="20" t="s">
        <v>189</v>
      </c>
      <c r="F63" s="19" t="s">
        <v>73</v>
      </c>
      <c r="G63" s="2">
        <v>80926103.900000006</v>
      </c>
      <c r="H63" s="2">
        <v>69155452.680000007</v>
      </c>
      <c r="I63" s="2">
        <v>68269489.680000007</v>
      </c>
      <c r="J63" s="29">
        <f t="shared" si="0"/>
        <v>98.718881930974305</v>
      </c>
    </row>
    <row r="64" spans="1:10" ht="67.5" customHeight="1" x14ac:dyDescent="0.2">
      <c r="A64" s="45" t="s">
        <v>152</v>
      </c>
      <c r="B64" s="19" t="s">
        <v>87</v>
      </c>
      <c r="C64" s="19" t="s">
        <v>27</v>
      </c>
      <c r="D64" s="19" t="s">
        <v>35</v>
      </c>
      <c r="E64" s="20" t="s">
        <v>202</v>
      </c>
      <c r="F64" s="49"/>
      <c r="G64" s="2">
        <f>G65</f>
        <v>195704770</v>
      </c>
      <c r="H64" s="2">
        <f>H65</f>
        <v>193199670</v>
      </c>
      <c r="I64" s="2">
        <f>I65</f>
        <v>193199670</v>
      </c>
      <c r="J64" s="29">
        <f t="shared" si="0"/>
        <v>100</v>
      </c>
    </row>
    <row r="65" spans="1:10" ht="25.5" x14ac:dyDescent="0.2">
      <c r="A65" s="30" t="s">
        <v>33</v>
      </c>
      <c r="B65" s="19" t="s">
        <v>87</v>
      </c>
      <c r="C65" s="19" t="s">
        <v>27</v>
      </c>
      <c r="D65" s="19" t="s">
        <v>35</v>
      </c>
      <c r="E65" s="20" t="s">
        <v>202</v>
      </c>
      <c r="F65" s="19">
        <v>600</v>
      </c>
      <c r="G65" s="2">
        <f>G66+G67</f>
        <v>195704770</v>
      </c>
      <c r="H65" s="2">
        <f>H66+H67</f>
        <v>193199670</v>
      </c>
      <c r="I65" s="2">
        <f>I66+I67</f>
        <v>193199670</v>
      </c>
      <c r="J65" s="29">
        <f t="shared" si="0"/>
        <v>100</v>
      </c>
    </row>
    <row r="66" spans="1:10" x14ac:dyDescent="0.2">
      <c r="A66" s="30" t="s">
        <v>64</v>
      </c>
      <c r="B66" s="19" t="s">
        <v>87</v>
      </c>
      <c r="C66" s="19" t="s">
        <v>27</v>
      </c>
      <c r="D66" s="19" t="s">
        <v>35</v>
      </c>
      <c r="E66" s="20" t="s">
        <v>202</v>
      </c>
      <c r="F66" s="19">
        <v>610</v>
      </c>
      <c r="G66" s="2">
        <v>136233948</v>
      </c>
      <c r="H66" s="31">
        <v>130297626</v>
      </c>
      <c r="I66" s="31">
        <v>130297626</v>
      </c>
      <c r="J66" s="29">
        <f t="shared" si="0"/>
        <v>100</v>
      </c>
    </row>
    <row r="67" spans="1:10" x14ac:dyDescent="0.2">
      <c r="A67" s="30" t="s">
        <v>89</v>
      </c>
      <c r="B67" s="19" t="s">
        <v>87</v>
      </c>
      <c r="C67" s="19" t="s">
        <v>27</v>
      </c>
      <c r="D67" s="19" t="s">
        <v>35</v>
      </c>
      <c r="E67" s="20" t="s">
        <v>202</v>
      </c>
      <c r="F67" s="19">
        <v>620</v>
      </c>
      <c r="G67" s="2">
        <v>59470822</v>
      </c>
      <c r="H67" s="31">
        <v>62902044</v>
      </c>
      <c r="I67" s="31">
        <v>62902044</v>
      </c>
      <c r="J67" s="29">
        <f t="shared" si="0"/>
        <v>100</v>
      </c>
    </row>
    <row r="68" spans="1:10" ht="82.5" customHeight="1" x14ac:dyDescent="0.2">
      <c r="A68" s="45" t="s">
        <v>144</v>
      </c>
      <c r="B68" s="19" t="s">
        <v>87</v>
      </c>
      <c r="C68" s="19" t="s">
        <v>27</v>
      </c>
      <c r="D68" s="19" t="s">
        <v>35</v>
      </c>
      <c r="E68" s="20" t="s">
        <v>199</v>
      </c>
      <c r="F68" s="19"/>
      <c r="G68" s="2">
        <f>G69</f>
        <v>1495200</v>
      </c>
      <c r="H68" s="2">
        <f>H69</f>
        <v>1366400</v>
      </c>
      <c r="I68" s="2">
        <f>I69</f>
        <v>1366400</v>
      </c>
      <c r="J68" s="29">
        <f t="shared" si="0"/>
        <v>100</v>
      </c>
    </row>
    <row r="69" spans="1:10" ht="25.5" x14ac:dyDescent="0.2">
      <c r="A69" s="30" t="s">
        <v>33</v>
      </c>
      <c r="B69" s="19" t="s">
        <v>93</v>
      </c>
      <c r="C69" s="19" t="s">
        <v>27</v>
      </c>
      <c r="D69" s="19" t="s">
        <v>35</v>
      </c>
      <c r="E69" s="20" t="s">
        <v>199</v>
      </c>
      <c r="F69" s="19">
        <v>600</v>
      </c>
      <c r="G69" s="2">
        <f>G70+G71</f>
        <v>1495200</v>
      </c>
      <c r="H69" s="2">
        <f>H70+H71</f>
        <v>1366400</v>
      </c>
      <c r="I69" s="2">
        <f>I70+I71</f>
        <v>1366400</v>
      </c>
      <c r="J69" s="29">
        <f t="shared" si="0"/>
        <v>100</v>
      </c>
    </row>
    <row r="70" spans="1:10" x14ac:dyDescent="0.2">
      <c r="A70" s="30" t="s">
        <v>71</v>
      </c>
      <c r="B70" s="19" t="s">
        <v>93</v>
      </c>
      <c r="C70" s="19" t="s">
        <v>27</v>
      </c>
      <c r="D70" s="19" t="s">
        <v>35</v>
      </c>
      <c r="E70" s="20" t="s">
        <v>199</v>
      </c>
      <c r="F70" s="19">
        <v>610</v>
      </c>
      <c r="G70" s="2">
        <v>1257600</v>
      </c>
      <c r="H70" s="2">
        <v>1110400</v>
      </c>
      <c r="I70" s="2">
        <v>1110400</v>
      </c>
      <c r="J70" s="29">
        <f t="shared" ref="J70:J130" si="10">I70/H70*100</f>
        <v>100</v>
      </c>
    </row>
    <row r="71" spans="1:10" x14ac:dyDescent="0.2">
      <c r="A71" s="30" t="s">
        <v>89</v>
      </c>
      <c r="B71" s="19" t="s">
        <v>93</v>
      </c>
      <c r="C71" s="19" t="s">
        <v>27</v>
      </c>
      <c r="D71" s="19" t="s">
        <v>35</v>
      </c>
      <c r="E71" s="20" t="s">
        <v>199</v>
      </c>
      <c r="F71" s="19">
        <v>620</v>
      </c>
      <c r="G71" s="2">
        <v>237600</v>
      </c>
      <c r="H71" s="2">
        <v>256000</v>
      </c>
      <c r="I71" s="2">
        <v>256000</v>
      </c>
      <c r="J71" s="29">
        <f t="shared" si="10"/>
        <v>100</v>
      </c>
    </row>
    <row r="72" spans="1:10" ht="38.25" x14ac:dyDescent="0.2">
      <c r="A72" s="30" t="s">
        <v>307</v>
      </c>
      <c r="B72" s="19" t="s">
        <v>93</v>
      </c>
      <c r="C72" s="19" t="s">
        <v>27</v>
      </c>
      <c r="D72" s="19" t="s">
        <v>35</v>
      </c>
      <c r="E72" s="20" t="s">
        <v>203</v>
      </c>
      <c r="F72" s="19"/>
      <c r="G72" s="2">
        <f>G73</f>
        <v>17186400</v>
      </c>
      <c r="H72" s="2">
        <f>H73</f>
        <v>16267600</v>
      </c>
      <c r="I72" s="2">
        <f>I73</f>
        <v>16160617.419999998</v>
      </c>
      <c r="J72" s="29">
        <f t="shared" si="10"/>
        <v>99.342357938478926</v>
      </c>
    </row>
    <row r="73" spans="1:10" ht="25.5" x14ac:dyDescent="0.2">
      <c r="A73" s="30" t="s">
        <v>33</v>
      </c>
      <c r="B73" s="19" t="s">
        <v>93</v>
      </c>
      <c r="C73" s="19" t="s">
        <v>27</v>
      </c>
      <c r="D73" s="19" t="s">
        <v>35</v>
      </c>
      <c r="E73" s="20" t="s">
        <v>203</v>
      </c>
      <c r="F73" s="19" t="s">
        <v>72</v>
      </c>
      <c r="G73" s="2">
        <f>G74+G75</f>
        <v>17186400</v>
      </c>
      <c r="H73" s="2">
        <f>H74+H75</f>
        <v>16267600</v>
      </c>
      <c r="I73" s="2">
        <f>I74+I75</f>
        <v>16160617.419999998</v>
      </c>
      <c r="J73" s="29">
        <f t="shared" si="10"/>
        <v>99.342357938478926</v>
      </c>
    </row>
    <row r="74" spans="1:10" x14ac:dyDescent="0.2">
      <c r="A74" s="30" t="s">
        <v>64</v>
      </c>
      <c r="B74" s="19" t="s">
        <v>93</v>
      </c>
      <c r="C74" s="19" t="s">
        <v>27</v>
      </c>
      <c r="D74" s="19" t="s">
        <v>35</v>
      </c>
      <c r="E74" s="20" t="s">
        <v>203</v>
      </c>
      <c r="F74" s="19" t="s">
        <v>73</v>
      </c>
      <c r="G74" s="2">
        <v>12186720</v>
      </c>
      <c r="H74" s="31">
        <v>11375920</v>
      </c>
      <c r="I74" s="31">
        <v>11300356.699999999</v>
      </c>
      <c r="J74" s="29">
        <f t="shared" si="10"/>
        <v>99.335760975815575</v>
      </c>
    </row>
    <row r="75" spans="1:10" x14ac:dyDescent="0.2">
      <c r="A75" s="30" t="s">
        <v>89</v>
      </c>
      <c r="B75" s="19" t="s">
        <v>93</v>
      </c>
      <c r="C75" s="19" t="s">
        <v>27</v>
      </c>
      <c r="D75" s="19" t="s">
        <v>35</v>
      </c>
      <c r="E75" s="20" t="s">
        <v>203</v>
      </c>
      <c r="F75" s="19" t="s">
        <v>108</v>
      </c>
      <c r="G75" s="2">
        <v>4999680</v>
      </c>
      <c r="H75" s="31">
        <v>4891680</v>
      </c>
      <c r="I75" s="31">
        <v>4860260.72</v>
      </c>
      <c r="J75" s="29">
        <f t="shared" si="10"/>
        <v>99.357699604225942</v>
      </c>
    </row>
    <row r="76" spans="1:10" x14ac:dyDescent="0.2">
      <c r="A76" s="28" t="s">
        <v>92</v>
      </c>
      <c r="B76" s="19" t="s">
        <v>87</v>
      </c>
      <c r="C76" s="19" t="s">
        <v>27</v>
      </c>
      <c r="D76" s="19" t="s">
        <v>35</v>
      </c>
      <c r="E76" s="20" t="s">
        <v>201</v>
      </c>
      <c r="F76" s="19"/>
      <c r="G76" s="2">
        <f>G77</f>
        <v>49199380</v>
      </c>
      <c r="H76" s="2">
        <f>H77</f>
        <v>43472616.510000005</v>
      </c>
      <c r="I76" s="2">
        <f>I77</f>
        <v>43472616.510000005</v>
      </c>
      <c r="J76" s="29">
        <f t="shared" si="10"/>
        <v>100</v>
      </c>
    </row>
    <row r="77" spans="1:10" ht="25.5" x14ac:dyDescent="0.2">
      <c r="A77" s="30" t="s">
        <v>33</v>
      </c>
      <c r="B77" s="19" t="s">
        <v>87</v>
      </c>
      <c r="C77" s="19" t="s">
        <v>27</v>
      </c>
      <c r="D77" s="19" t="s">
        <v>35</v>
      </c>
      <c r="E77" s="20" t="s">
        <v>201</v>
      </c>
      <c r="F77" s="19">
        <v>600</v>
      </c>
      <c r="G77" s="2">
        <f>G78+G79</f>
        <v>49199380</v>
      </c>
      <c r="H77" s="2">
        <f>H78+H79</f>
        <v>43472616.510000005</v>
      </c>
      <c r="I77" s="2">
        <f>I78+I79</f>
        <v>43472616.510000005</v>
      </c>
      <c r="J77" s="29">
        <f t="shared" si="10"/>
        <v>100</v>
      </c>
    </row>
    <row r="78" spans="1:10" x14ac:dyDescent="0.2">
      <c r="A78" s="30" t="s">
        <v>95</v>
      </c>
      <c r="B78" s="19" t="s">
        <v>87</v>
      </c>
      <c r="C78" s="19" t="s">
        <v>27</v>
      </c>
      <c r="D78" s="19" t="s">
        <v>35</v>
      </c>
      <c r="E78" s="20" t="s">
        <v>201</v>
      </c>
      <c r="F78" s="19">
        <v>610</v>
      </c>
      <c r="G78" s="2">
        <v>36578380</v>
      </c>
      <c r="H78" s="2">
        <v>31470500.780000001</v>
      </c>
      <c r="I78" s="2">
        <v>31470500.780000001</v>
      </c>
      <c r="J78" s="29">
        <f t="shared" si="10"/>
        <v>100</v>
      </c>
    </row>
    <row r="79" spans="1:10" x14ac:dyDescent="0.2">
      <c r="A79" s="30" t="s">
        <v>89</v>
      </c>
      <c r="B79" s="19" t="s">
        <v>87</v>
      </c>
      <c r="C79" s="19" t="s">
        <v>27</v>
      </c>
      <c r="D79" s="19" t="s">
        <v>35</v>
      </c>
      <c r="E79" s="20" t="s">
        <v>201</v>
      </c>
      <c r="F79" s="19">
        <v>620</v>
      </c>
      <c r="G79" s="2">
        <v>12621000</v>
      </c>
      <c r="H79" s="2">
        <v>12002115.73</v>
      </c>
      <c r="I79" s="2">
        <v>12002115.73</v>
      </c>
      <c r="J79" s="29">
        <f t="shared" si="10"/>
        <v>100</v>
      </c>
    </row>
    <row r="80" spans="1:10" ht="39" customHeight="1" x14ac:dyDescent="0.2">
      <c r="A80" s="50" t="s">
        <v>163</v>
      </c>
      <c r="B80" s="19" t="s">
        <v>87</v>
      </c>
      <c r="C80" s="19" t="s">
        <v>27</v>
      </c>
      <c r="D80" s="19" t="s">
        <v>35</v>
      </c>
      <c r="E80" s="20" t="s">
        <v>204</v>
      </c>
      <c r="F80" s="19"/>
      <c r="G80" s="2">
        <f>G81</f>
        <v>14861789.870000001</v>
      </c>
      <c r="H80" s="2">
        <f>H81</f>
        <v>13461789.870000001</v>
      </c>
      <c r="I80" s="2">
        <f>I81</f>
        <v>12738004</v>
      </c>
      <c r="J80" s="29">
        <f t="shared" si="10"/>
        <v>94.623405379302653</v>
      </c>
    </row>
    <row r="81" spans="1:10" ht="25.5" x14ac:dyDescent="0.2">
      <c r="A81" s="50" t="s">
        <v>33</v>
      </c>
      <c r="B81" s="19" t="s">
        <v>87</v>
      </c>
      <c r="C81" s="19" t="s">
        <v>27</v>
      </c>
      <c r="D81" s="19" t="s">
        <v>35</v>
      </c>
      <c r="E81" s="20" t="s">
        <v>204</v>
      </c>
      <c r="F81" s="19" t="s">
        <v>72</v>
      </c>
      <c r="G81" s="2">
        <f>G82+G83</f>
        <v>14861789.870000001</v>
      </c>
      <c r="H81" s="2">
        <f>H82+H83</f>
        <v>13461789.870000001</v>
      </c>
      <c r="I81" s="2">
        <f>I82+I83</f>
        <v>12738004</v>
      </c>
      <c r="J81" s="29">
        <f t="shared" si="10"/>
        <v>94.623405379302653</v>
      </c>
    </row>
    <row r="82" spans="1:10" ht="17.25" customHeight="1" x14ac:dyDescent="0.2">
      <c r="A82" s="30" t="s">
        <v>71</v>
      </c>
      <c r="B82" s="19" t="s">
        <v>87</v>
      </c>
      <c r="C82" s="19" t="s">
        <v>27</v>
      </c>
      <c r="D82" s="19" t="s">
        <v>35</v>
      </c>
      <c r="E82" s="20" t="s">
        <v>204</v>
      </c>
      <c r="F82" s="19" t="s">
        <v>73</v>
      </c>
      <c r="G82" s="2">
        <v>9770150</v>
      </c>
      <c r="H82" s="31">
        <v>8723690</v>
      </c>
      <c r="I82" s="31">
        <v>8091114</v>
      </c>
      <c r="J82" s="29">
        <f t="shared" si="10"/>
        <v>92.748756546828233</v>
      </c>
    </row>
    <row r="83" spans="1:10" ht="18" customHeight="1" x14ac:dyDescent="0.2">
      <c r="A83" s="30" t="s">
        <v>89</v>
      </c>
      <c r="B83" s="19" t="s">
        <v>87</v>
      </c>
      <c r="C83" s="19" t="s">
        <v>27</v>
      </c>
      <c r="D83" s="19" t="s">
        <v>35</v>
      </c>
      <c r="E83" s="20" t="s">
        <v>204</v>
      </c>
      <c r="F83" s="19" t="s">
        <v>108</v>
      </c>
      <c r="G83" s="2">
        <v>5091639.87</v>
      </c>
      <c r="H83" s="31">
        <v>4738099.87</v>
      </c>
      <c r="I83" s="31">
        <v>4646890</v>
      </c>
      <c r="J83" s="29">
        <f t="shared" si="10"/>
        <v>98.074969449725842</v>
      </c>
    </row>
    <row r="84" spans="1:10" x14ac:dyDescent="0.2">
      <c r="A84" s="30" t="s">
        <v>301</v>
      </c>
      <c r="B84" s="19" t="s">
        <v>87</v>
      </c>
      <c r="C84" s="19" t="s">
        <v>27</v>
      </c>
      <c r="D84" s="19" t="s">
        <v>35</v>
      </c>
      <c r="E84" s="20" t="s">
        <v>302</v>
      </c>
      <c r="F84" s="19"/>
      <c r="G84" s="2">
        <f t="shared" ref="G84:I85" si="11">G85</f>
        <v>0</v>
      </c>
      <c r="H84" s="2">
        <f t="shared" si="11"/>
        <v>2108845.2400000002</v>
      </c>
      <c r="I84" s="2">
        <f t="shared" si="11"/>
        <v>2104733.4</v>
      </c>
      <c r="J84" s="29">
        <f t="shared" si="10"/>
        <v>99.805019357418544</v>
      </c>
    </row>
    <row r="85" spans="1:10" ht="36.75" customHeight="1" x14ac:dyDescent="0.2">
      <c r="A85" s="30" t="s">
        <v>33</v>
      </c>
      <c r="B85" s="19" t="s">
        <v>87</v>
      </c>
      <c r="C85" s="19" t="s">
        <v>27</v>
      </c>
      <c r="D85" s="19" t="s">
        <v>35</v>
      </c>
      <c r="E85" s="20" t="s">
        <v>302</v>
      </c>
      <c r="F85" s="19" t="s">
        <v>72</v>
      </c>
      <c r="G85" s="2">
        <f t="shared" si="11"/>
        <v>0</v>
      </c>
      <c r="H85" s="2">
        <f t="shared" si="11"/>
        <v>2108845.2400000002</v>
      </c>
      <c r="I85" s="2">
        <f t="shared" si="11"/>
        <v>2104733.4</v>
      </c>
      <c r="J85" s="29">
        <f t="shared" si="10"/>
        <v>99.805019357418544</v>
      </c>
    </row>
    <row r="86" spans="1:10" x14ac:dyDescent="0.2">
      <c r="A86" s="50" t="s">
        <v>71</v>
      </c>
      <c r="B86" s="19" t="s">
        <v>87</v>
      </c>
      <c r="C86" s="19" t="s">
        <v>27</v>
      </c>
      <c r="D86" s="19" t="s">
        <v>35</v>
      </c>
      <c r="E86" s="20" t="s">
        <v>302</v>
      </c>
      <c r="F86" s="19" t="s">
        <v>73</v>
      </c>
      <c r="G86" s="2"/>
      <c r="H86" s="2">
        <v>2108845.2400000002</v>
      </c>
      <c r="I86" s="2">
        <v>2104733.4</v>
      </c>
      <c r="J86" s="29">
        <f t="shared" si="10"/>
        <v>99.805019357418544</v>
      </c>
    </row>
    <row r="87" spans="1:10" ht="38.25" x14ac:dyDescent="0.2">
      <c r="A87" s="30" t="s">
        <v>157</v>
      </c>
      <c r="B87" s="19" t="s">
        <v>87</v>
      </c>
      <c r="C87" s="19" t="s">
        <v>27</v>
      </c>
      <c r="D87" s="19" t="s">
        <v>35</v>
      </c>
      <c r="E87" s="51" t="s">
        <v>205</v>
      </c>
      <c r="F87" s="19"/>
      <c r="G87" s="2">
        <f>G88</f>
        <v>348659</v>
      </c>
      <c r="H87" s="2">
        <f>H88</f>
        <v>348659</v>
      </c>
      <c r="I87" s="2">
        <f>I88</f>
        <v>348659</v>
      </c>
      <c r="J87" s="29">
        <f t="shared" si="10"/>
        <v>100</v>
      </c>
    </row>
    <row r="88" spans="1:10" ht="25.5" x14ac:dyDescent="0.2">
      <c r="A88" s="30" t="s">
        <v>33</v>
      </c>
      <c r="B88" s="19" t="s">
        <v>87</v>
      </c>
      <c r="C88" s="19" t="s">
        <v>27</v>
      </c>
      <c r="D88" s="19" t="s">
        <v>35</v>
      </c>
      <c r="E88" s="51" t="s">
        <v>205</v>
      </c>
      <c r="F88" s="19" t="s">
        <v>72</v>
      </c>
      <c r="G88" s="2">
        <f>G89+G90</f>
        <v>348659</v>
      </c>
      <c r="H88" s="2">
        <f>H89+H90</f>
        <v>348659</v>
      </c>
      <c r="I88" s="2">
        <f>I89+I90</f>
        <v>348659</v>
      </c>
      <c r="J88" s="29">
        <f t="shared" si="10"/>
        <v>100</v>
      </c>
    </row>
    <row r="89" spans="1:10" x14ac:dyDescent="0.2">
      <c r="A89" s="50" t="s">
        <v>71</v>
      </c>
      <c r="B89" s="19" t="s">
        <v>87</v>
      </c>
      <c r="C89" s="19" t="s">
        <v>27</v>
      </c>
      <c r="D89" s="19" t="s">
        <v>35</v>
      </c>
      <c r="E89" s="51" t="s">
        <v>205</v>
      </c>
      <c r="F89" s="19" t="s">
        <v>73</v>
      </c>
      <c r="G89" s="2">
        <v>249042</v>
      </c>
      <c r="H89" s="2">
        <v>249042</v>
      </c>
      <c r="I89" s="2">
        <v>249042</v>
      </c>
      <c r="J89" s="29">
        <f t="shared" si="10"/>
        <v>100</v>
      </c>
    </row>
    <row r="90" spans="1:10" x14ac:dyDescent="0.2">
      <c r="A90" s="50" t="s">
        <v>89</v>
      </c>
      <c r="B90" s="19" t="s">
        <v>87</v>
      </c>
      <c r="C90" s="19" t="s">
        <v>27</v>
      </c>
      <c r="D90" s="19" t="s">
        <v>35</v>
      </c>
      <c r="E90" s="51" t="s">
        <v>205</v>
      </c>
      <c r="F90" s="19" t="s">
        <v>108</v>
      </c>
      <c r="G90" s="2">
        <v>99617</v>
      </c>
      <c r="H90" s="2">
        <v>99617</v>
      </c>
      <c r="I90" s="2">
        <v>99617</v>
      </c>
      <c r="J90" s="29">
        <f t="shared" si="10"/>
        <v>100</v>
      </c>
    </row>
    <row r="91" spans="1:10" ht="25.5" x14ac:dyDescent="0.2">
      <c r="A91" s="30" t="s">
        <v>166</v>
      </c>
      <c r="B91" s="19" t="s">
        <v>87</v>
      </c>
      <c r="C91" s="19" t="s">
        <v>27</v>
      </c>
      <c r="D91" s="19" t="s">
        <v>35</v>
      </c>
      <c r="E91" s="51" t="s">
        <v>206</v>
      </c>
      <c r="F91" s="19"/>
      <c r="G91" s="2">
        <f t="shared" ref="G91:I92" si="12">G92</f>
        <v>611007.92000000004</v>
      </c>
      <c r="H91" s="2">
        <f t="shared" si="12"/>
        <v>611007.92000000004</v>
      </c>
      <c r="I91" s="2">
        <f t="shared" si="12"/>
        <v>611007.52</v>
      </c>
      <c r="J91" s="29">
        <f t="shared" si="10"/>
        <v>99.99993453440014</v>
      </c>
    </row>
    <row r="92" spans="1:10" ht="25.5" x14ac:dyDescent="0.2">
      <c r="A92" s="30" t="s">
        <v>33</v>
      </c>
      <c r="B92" s="19" t="s">
        <v>87</v>
      </c>
      <c r="C92" s="19" t="s">
        <v>27</v>
      </c>
      <c r="D92" s="19" t="s">
        <v>35</v>
      </c>
      <c r="E92" s="51" t="s">
        <v>206</v>
      </c>
      <c r="F92" s="19" t="s">
        <v>72</v>
      </c>
      <c r="G92" s="2">
        <f t="shared" si="12"/>
        <v>611007.92000000004</v>
      </c>
      <c r="H92" s="2">
        <f t="shared" si="12"/>
        <v>611007.92000000004</v>
      </c>
      <c r="I92" s="2">
        <f t="shared" si="12"/>
        <v>611007.52</v>
      </c>
      <c r="J92" s="29">
        <f t="shared" si="10"/>
        <v>99.99993453440014</v>
      </c>
    </row>
    <row r="93" spans="1:10" x14ac:dyDescent="0.2">
      <c r="A93" s="50" t="s">
        <v>71</v>
      </c>
      <c r="B93" s="19" t="s">
        <v>87</v>
      </c>
      <c r="C93" s="19" t="s">
        <v>27</v>
      </c>
      <c r="D93" s="19" t="s">
        <v>35</v>
      </c>
      <c r="E93" s="51" t="s">
        <v>206</v>
      </c>
      <c r="F93" s="19" t="s">
        <v>73</v>
      </c>
      <c r="G93" s="2">
        <v>611007.92000000004</v>
      </c>
      <c r="H93" s="2">
        <v>611007.92000000004</v>
      </c>
      <c r="I93" s="2">
        <v>611007.52</v>
      </c>
      <c r="J93" s="29">
        <f t="shared" si="10"/>
        <v>99.99993453440014</v>
      </c>
    </row>
    <row r="94" spans="1:10" ht="13.5" x14ac:dyDescent="0.2">
      <c r="A94" s="22" t="s">
        <v>63</v>
      </c>
      <c r="B94" s="23" t="s">
        <v>87</v>
      </c>
      <c r="C94" s="23" t="s">
        <v>27</v>
      </c>
      <c r="D94" s="23" t="s">
        <v>36</v>
      </c>
      <c r="E94" s="20"/>
      <c r="F94" s="19"/>
      <c r="G94" s="21">
        <f>G95+G98</f>
        <v>15662000</v>
      </c>
      <c r="H94" s="21">
        <f>H95+H98</f>
        <v>15036383.16</v>
      </c>
      <c r="I94" s="21">
        <f>I95+I98</f>
        <v>15036383.16</v>
      </c>
      <c r="J94" s="27">
        <f t="shared" si="10"/>
        <v>100</v>
      </c>
    </row>
    <row r="95" spans="1:10" x14ac:dyDescent="0.2">
      <c r="A95" s="28" t="s">
        <v>113</v>
      </c>
      <c r="B95" s="19" t="s">
        <v>87</v>
      </c>
      <c r="C95" s="19" t="s">
        <v>27</v>
      </c>
      <c r="D95" s="19" t="s">
        <v>36</v>
      </c>
      <c r="E95" s="20" t="s">
        <v>207</v>
      </c>
      <c r="F95" s="19"/>
      <c r="G95" s="2">
        <f t="shared" ref="G95:I96" si="13">G96</f>
        <v>6700000</v>
      </c>
      <c r="H95" s="2">
        <f t="shared" si="13"/>
        <v>10817677.16</v>
      </c>
      <c r="I95" s="2">
        <f t="shared" si="13"/>
        <v>10817677.16</v>
      </c>
      <c r="J95" s="29">
        <f t="shared" si="10"/>
        <v>100</v>
      </c>
    </row>
    <row r="96" spans="1:10" ht="25.5" x14ac:dyDescent="0.2">
      <c r="A96" s="30" t="s">
        <v>33</v>
      </c>
      <c r="B96" s="19" t="s">
        <v>87</v>
      </c>
      <c r="C96" s="19" t="s">
        <v>27</v>
      </c>
      <c r="D96" s="19" t="s">
        <v>36</v>
      </c>
      <c r="E96" s="20" t="s">
        <v>207</v>
      </c>
      <c r="F96" s="19">
        <v>600</v>
      </c>
      <c r="G96" s="2">
        <f t="shared" si="13"/>
        <v>6700000</v>
      </c>
      <c r="H96" s="2">
        <f t="shared" si="13"/>
        <v>10817677.16</v>
      </c>
      <c r="I96" s="2">
        <f t="shared" si="13"/>
        <v>10817677.16</v>
      </c>
      <c r="J96" s="29">
        <f t="shared" si="10"/>
        <v>100</v>
      </c>
    </row>
    <row r="97" spans="1:10" x14ac:dyDescent="0.2">
      <c r="A97" s="30" t="s">
        <v>71</v>
      </c>
      <c r="B97" s="19" t="s">
        <v>87</v>
      </c>
      <c r="C97" s="19" t="s">
        <v>27</v>
      </c>
      <c r="D97" s="19" t="s">
        <v>36</v>
      </c>
      <c r="E97" s="20" t="s">
        <v>207</v>
      </c>
      <c r="F97" s="19">
        <v>610</v>
      </c>
      <c r="G97" s="2">
        <v>6700000</v>
      </c>
      <c r="H97" s="2">
        <v>10817677.16</v>
      </c>
      <c r="I97" s="2">
        <v>10817677.16</v>
      </c>
      <c r="J97" s="29">
        <f t="shared" si="10"/>
        <v>100</v>
      </c>
    </row>
    <row r="98" spans="1:10" ht="25.5" x14ac:dyDescent="0.2">
      <c r="A98" s="30" t="s">
        <v>159</v>
      </c>
      <c r="B98" s="19" t="s">
        <v>87</v>
      </c>
      <c r="C98" s="19" t="s">
        <v>27</v>
      </c>
      <c r="D98" s="19" t="s">
        <v>36</v>
      </c>
      <c r="E98" s="20" t="s">
        <v>208</v>
      </c>
      <c r="F98" s="19"/>
      <c r="G98" s="2">
        <f t="shared" ref="G98:I99" si="14">G99</f>
        <v>8962000</v>
      </c>
      <c r="H98" s="2">
        <f t="shared" si="14"/>
        <v>4218706</v>
      </c>
      <c r="I98" s="2">
        <f t="shared" si="14"/>
        <v>4218706</v>
      </c>
      <c r="J98" s="29">
        <f t="shared" si="10"/>
        <v>100</v>
      </c>
    </row>
    <row r="99" spans="1:10" ht="25.5" x14ac:dyDescent="0.2">
      <c r="A99" s="30" t="s">
        <v>33</v>
      </c>
      <c r="B99" s="19" t="s">
        <v>87</v>
      </c>
      <c r="C99" s="19" t="s">
        <v>27</v>
      </c>
      <c r="D99" s="19" t="s">
        <v>36</v>
      </c>
      <c r="E99" s="20" t="s">
        <v>208</v>
      </c>
      <c r="F99" s="19" t="s">
        <v>72</v>
      </c>
      <c r="G99" s="2">
        <f t="shared" si="14"/>
        <v>8962000</v>
      </c>
      <c r="H99" s="2">
        <f t="shared" si="14"/>
        <v>4218706</v>
      </c>
      <c r="I99" s="2">
        <f t="shared" si="14"/>
        <v>4218706</v>
      </c>
      <c r="J99" s="29">
        <f t="shared" si="10"/>
        <v>100</v>
      </c>
    </row>
    <row r="100" spans="1:10" x14ac:dyDescent="0.2">
      <c r="A100" s="30" t="s">
        <v>64</v>
      </c>
      <c r="B100" s="19" t="s">
        <v>87</v>
      </c>
      <c r="C100" s="19" t="s">
        <v>27</v>
      </c>
      <c r="D100" s="19" t="s">
        <v>36</v>
      </c>
      <c r="E100" s="20" t="s">
        <v>208</v>
      </c>
      <c r="F100" s="19" t="s">
        <v>73</v>
      </c>
      <c r="G100" s="2">
        <v>8962000</v>
      </c>
      <c r="H100" s="2">
        <v>4218706</v>
      </c>
      <c r="I100" s="2">
        <v>4218706</v>
      </c>
      <c r="J100" s="29">
        <f t="shared" si="10"/>
        <v>100</v>
      </c>
    </row>
    <row r="101" spans="1:10" ht="13.5" x14ac:dyDescent="0.2">
      <c r="A101" s="22" t="s">
        <v>66</v>
      </c>
      <c r="B101" s="23" t="s">
        <v>87</v>
      </c>
      <c r="C101" s="23" t="s">
        <v>27</v>
      </c>
      <c r="D101" s="23" t="s">
        <v>38</v>
      </c>
      <c r="E101" s="24"/>
      <c r="F101" s="23"/>
      <c r="G101" s="21">
        <f>G102+G107+G112+G115+G118+G125+G122</f>
        <v>8075714</v>
      </c>
      <c r="H101" s="21">
        <f t="shared" ref="H101:I101" si="15">H102+H107+H112+H115+H118+H125+H122</f>
        <v>7953147.2000000002</v>
      </c>
      <c r="I101" s="21">
        <f t="shared" si="15"/>
        <v>7418744.75</v>
      </c>
      <c r="J101" s="27">
        <f t="shared" si="10"/>
        <v>93.280616634380905</v>
      </c>
    </row>
    <row r="102" spans="1:10" ht="25.5" x14ac:dyDescent="0.2">
      <c r="A102" s="28" t="s">
        <v>126</v>
      </c>
      <c r="B102" s="19" t="s">
        <v>87</v>
      </c>
      <c r="C102" s="19" t="s">
        <v>27</v>
      </c>
      <c r="D102" s="19" t="s">
        <v>38</v>
      </c>
      <c r="E102" s="20" t="s">
        <v>209</v>
      </c>
      <c r="F102" s="19"/>
      <c r="G102" s="2">
        <f>G103+G105</f>
        <v>193214</v>
      </c>
      <c r="H102" s="2">
        <f>H103+H105</f>
        <v>239060</v>
      </c>
      <c r="I102" s="2">
        <f>I103+I105</f>
        <v>239060</v>
      </c>
      <c r="J102" s="29">
        <f t="shared" si="10"/>
        <v>100</v>
      </c>
    </row>
    <row r="103" spans="1:10" ht="25.5" x14ac:dyDescent="0.2">
      <c r="A103" s="30" t="s">
        <v>23</v>
      </c>
      <c r="B103" s="19" t="s">
        <v>87</v>
      </c>
      <c r="C103" s="19" t="s">
        <v>27</v>
      </c>
      <c r="D103" s="19" t="s">
        <v>38</v>
      </c>
      <c r="E103" s="20" t="s">
        <v>209</v>
      </c>
      <c r="F103" s="19">
        <v>200</v>
      </c>
      <c r="G103" s="2">
        <f>G104</f>
        <v>150000</v>
      </c>
      <c r="H103" s="2">
        <f>H104</f>
        <v>200000</v>
      </c>
      <c r="I103" s="2">
        <f>I104</f>
        <v>200000</v>
      </c>
      <c r="J103" s="29">
        <f t="shared" si="10"/>
        <v>100</v>
      </c>
    </row>
    <row r="104" spans="1:10" ht="25.5" x14ac:dyDescent="0.2">
      <c r="A104" s="30" t="s">
        <v>24</v>
      </c>
      <c r="B104" s="19" t="s">
        <v>87</v>
      </c>
      <c r="C104" s="19" t="s">
        <v>27</v>
      </c>
      <c r="D104" s="19" t="s">
        <v>38</v>
      </c>
      <c r="E104" s="20" t="s">
        <v>209</v>
      </c>
      <c r="F104" s="19">
        <v>240</v>
      </c>
      <c r="G104" s="2">
        <v>150000</v>
      </c>
      <c r="H104" s="2">
        <v>200000</v>
      </c>
      <c r="I104" s="2">
        <v>200000</v>
      </c>
      <c r="J104" s="29">
        <f t="shared" si="10"/>
        <v>100</v>
      </c>
    </row>
    <row r="105" spans="1:10" x14ac:dyDescent="0.2">
      <c r="A105" s="35" t="s">
        <v>30</v>
      </c>
      <c r="B105" s="34" t="s">
        <v>87</v>
      </c>
      <c r="C105" s="34" t="s">
        <v>27</v>
      </c>
      <c r="D105" s="34" t="s">
        <v>38</v>
      </c>
      <c r="E105" s="20" t="s">
        <v>209</v>
      </c>
      <c r="F105" s="34">
        <v>300</v>
      </c>
      <c r="G105" s="2">
        <f>G106</f>
        <v>43214</v>
      </c>
      <c r="H105" s="2">
        <f>H106</f>
        <v>39060</v>
      </c>
      <c r="I105" s="2">
        <f>I106</f>
        <v>39060</v>
      </c>
      <c r="J105" s="29">
        <f t="shared" si="10"/>
        <v>100</v>
      </c>
    </row>
    <row r="106" spans="1:10" x14ac:dyDescent="0.2">
      <c r="A106" s="35" t="s">
        <v>96</v>
      </c>
      <c r="B106" s="34" t="s">
        <v>87</v>
      </c>
      <c r="C106" s="34" t="s">
        <v>27</v>
      </c>
      <c r="D106" s="34" t="s">
        <v>38</v>
      </c>
      <c r="E106" s="20" t="s">
        <v>209</v>
      </c>
      <c r="F106" s="34">
        <v>350</v>
      </c>
      <c r="G106" s="2">
        <v>43214</v>
      </c>
      <c r="H106" s="2">
        <v>39060</v>
      </c>
      <c r="I106" s="2">
        <v>39060</v>
      </c>
      <c r="J106" s="29">
        <f t="shared" si="10"/>
        <v>100</v>
      </c>
    </row>
    <row r="107" spans="1:10" ht="25.5" x14ac:dyDescent="0.2">
      <c r="A107" s="28" t="s">
        <v>20</v>
      </c>
      <c r="B107" s="19" t="s">
        <v>87</v>
      </c>
      <c r="C107" s="19" t="s">
        <v>27</v>
      </c>
      <c r="D107" s="19" t="s">
        <v>38</v>
      </c>
      <c r="E107" s="19" t="s">
        <v>210</v>
      </c>
      <c r="F107" s="19"/>
      <c r="G107" s="2">
        <f>G108+G110</f>
        <v>5193000</v>
      </c>
      <c r="H107" s="2">
        <f>H108+H110</f>
        <v>4863000</v>
      </c>
      <c r="I107" s="2">
        <f>I108+I110</f>
        <v>4792972.1499999994</v>
      </c>
      <c r="J107" s="29">
        <f t="shared" si="10"/>
        <v>98.559986633765149</v>
      </c>
    </row>
    <row r="108" spans="1:10" ht="51" x14ac:dyDescent="0.2">
      <c r="A108" s="30" t="s">
        <v>18</v>
      </c>
      <c r="B108" s="19" t="s">
        <v>87</v>
      </c>
      <c r="C108" s="19" t="s">
        <v>27</v>
      </c>
      <c r="D108" s="19" t="s">
        <v>38</v>
      </c>
      <c r="E108" s="19" t="s">
        <v>210</v>
      </c>
      <c r="F108" s="19" t="s">
        <v>21</v>
      </c>
      <c r="G108" s="2">
        <f>G109</f>
        <v>5050000</v>
      </c>
      <c r="H108" s="2">
        <f>H109</f>
        <v>4720000</v>
      </c>
      <c r="I108" s="2">
        <f>I109</f>
        <v>4674192.47</v>
      </c>
      <c r="J108" s="29">
        <f t="shared" si="10"/>
        <v>99.029501483050836</v>
      </c>
    </row>
    <row r="109" spans="1:10" ht="25.5" x14ac:dyDescent="0.2">
      <c r="A109" s="30" t="s">
        <v>19</v>
      </c>
      <c r="B109" s="19" t="s">
        <v>87</v>
      </c>
      <c r="C109" s="19" t="s">
        <v>27</v>
      </c>
      <c r="D109" s="19" t="s">
        <v>38</v>
      </c>
      <c r="E109" s="19" t="s">
        <v>210</v>
      </c>
      <c r="F109" s="19" t="s">
        <v>22</v>
      </c>
      <c r="G109" s="2">
        <v>5050000</v>
      </c>
      <c r="H109" s="2">
        <v>4720000</v>
      </c>
      <c r="I109" s="2">
        <v>4674192.47</v>
      </c>
      <c r="J109" s="29">
        <f t="shared" si="10"/>
        <v>99.029501483050836</v>
      </c>
    </row>
    <row r="110" spans="1:10" ht="25.5" x14ac:dyDescent="0.2">
      <c r="A110" s="30" t="s">
        <v>23</v>
      </c>
      <c r="B110" s="19" t="s">
        <v>87</v>
      </c>
      <c r="C110" s="19" t="s">
        <v>27</v>
      </c>
      <c r="D110" s="19" t="s">
        <v>38</v>
      </c>
      <c r="E110" s="19" t="s">
        <v>210</v>
      </c>
      <c r="F110" s="19">
        <v>200</v>
      </c>
      <c r="G110" s="2">
        <f>G111</f>
        <v>143000</v>
      </c>
      <c r="H110" s="2">
        <f>H111</f>
        <v>143000</v>
      </c>
      <c r="I110" s="2">
        <f>I111</f>
        <v>118779.68</v>
      </c>
      <c r="J110" s="29">
        <f t="shared" si="10"/>
        <v>83.06271328671329</v>
      </c>
    </row>
    <row r="111" spans="1:10" ht="25.5" x14ac:dyDescent="0.2">
      <c r="A111" s="30" t="s">
        <v>24</v>
      </c>
      <c r="B111" s="19" t="s">
        <v>87</v>
      </c>
      <c r="C111" s="19" t="s">
        <v>27</v>
      </c>
      <c r="D111" s="19" t="s">
        <v>38</v>
      </c>
      <c r="E111" s="19" t="s">
        <v>210</v>
      </c>
      <c r="F111" s="19">
        <v>240</v>
      </c>
      <c r="G111" s="2">
        <v>143000</v>
      </c>
      <c r="H111" s="2">
        <v>143000</v>
      </c>
      <c r="I111" s="2">
        <v>118779.68</v>
      </c>
      <c r="J111" s="29">
        <f t="shared" si="10"/>
        <v>83.06271328671329</v>
      </c>
    </row>
    <row r="112" spans="1:10" ht="25.5" x14ac:dyDescent="0.2">
      <c r="A112" s="30" t="s">
        <v>212</v>
      </c>
      <c r="B112" s="19" t="s">
        <v>87</v>
      </c>
      <c r="C112" s="19" t="s">
        <v>27</v>
      </c>
      <c r="D112" s="19" t="s">
        <v>38</v>
      </c>
      <c r="E112" s="19" t="s">
        <v>213</v>
      </c>
      <c r="F112" s="19"/>
      <c r="G112" s="2">
        <f t="shared" ref="G112:I113" si="16">G113</f>
        <v>15000</v>
      </c>
      <c r="H112" s="2">
        <f t="shared" si="16"/>
        <v>0</v>
      </c>
      <c r="I112" s="2">
        <f t="shared" si="16"/>
        <v>0</v>
      </c>
      <c r="J112" s="29"/>
    </row>
    <row r="113" spans="1:10" x14ac:dyDescent="0.2">
      <c r="A113" s="35" t="s">
        <v>30</v>
      </c>
      <c r="B113" s="19" t="s">
        <v>87</v>
      </c>
      <c r="C113" s="19" t="s">
        <v>27</v>
      </c>
      <c r="D113" s="19" t="s">
        <v>38</v>
      </c>
      <c r="E113" s="19" t="s">
        <v>213</v>
      </c>
      <c r="F113" s="19" t="s">
        <v>139</v>
      </c>
      <c r="G113" s="2">
        <f t="shared" si="16"/>
        <v>15000</v>
      </c>
      <c r="H113" s="2">
        <f t="shared" si="16"/>
        <v>0</v>
      </c>
      <c r="I113" s="2">
        <f t="shared" si="16"/>
        <v>0</v>
      </c>
      <c r="J113" s="29"/>
    </row>
    <row r="114" spans="1:10" x14ac:dyDescent="0.2">
      <c r="A114" s="30" t="s">
        <v>215</v>
      </c>
      <c r="B114" s="19" t="s">
        <v>87</v>
      </c>
      <c r="C114" s="19" t="s">
        <v>27</v>
      </c>
      <c r="D114" s="19" t="s">
        <v>38</v>
      </c>
      <c r="E114" s="19" t="s">
        <v>213</v>
      </c>
      <c r="F114" s="19" t="s">
        <v>214</v>
      </c>
      <c r="G114" s="2">
        <v>15000</v>
      </c>
      <c r="H114" s="2"/>
      <c r="I114" s="2"/>
      <c r="J114" s="29"/>
    </row>
    <row r="115" spans="1:10" ht="76.5" x14ac:dyDescent="0.2">
      <c r="A115" s="45" t="s">
        <v>144</v>
      </c>
      <c r="B115" s="19" t="s">
        <v>87</v>
      </c>
      <c r="C115" s="19" t="s">
        <v>27</v>
      </c>
      <c r="D115" s="19" t="s">
        <v>38</v>
      </c>
      <c r="E115" s="20" t="s">
        <v>199</v>
      </c>
      <c r="F115" s="34"/>
      <c r="G115" s="2">
        <f t="shared" ref="G115:I116" si="17">G116</f>
        <v>739200</v>
      </c>
      <c r="H115" s="2">
        <f t="shared" si="17"/>
        <v>688100</v>
      </c>
      <c r="I115" s="2">
        <f t="shared" si="17"/>
        <v>688100</v>
      </c>
      <c r="J115" s="29">
        <f t="shared" si="10"/>
        <v>100</v>
      </c>
    </row>
    <row r="116" spans="1:10" x14ac:dyDescent="0.2">
      <c r="A116" s="35" t="s">
        <v>30</v>
      </c>
      <c r="B116" s="34" t="s">
        <v>87</v>
      </c>
      <c r="C116" s="34" t="s">
        <v>27</v>
      </c>
      <c r="D116" s="34" t="s">
        <v>38</v>
      </c>
      <c r="E116" s="20" t="s">
        <v>199</v>
      </c>
      <c r="F116" s="34">
        <v>300</v>
      </c>
      <c r="G116" s="2">
        <f t="shared" si="17"/>
        <v>739200</v>
      </c>
      <c r="H116" s="2">
        <f t="shared" si="17"/>
        <v>688100</v>
      </c>
      <c r="I116" s="2">
        <f t="shared" si="17"/>
        <v>688100</v>
      </c>
      <c r="J116" s="29">
        <f t="shared" si="10"/>
        <v>100</v>
      </c>
    </row>
    <row r="117" spans="1:10" ht="25.5" x14ac:dyDescent="0.2">
      <c r="A117" s="35" t="s">
        <v>31</v>
      </c>
      <c r="B117" s="34" t="s">
        <v>87</v>
      </c>
      <c r="C117" s="34" t="s">
        <v>27</v>
      </c>
      <c r="D117" s="34" t="s">
        <v>38</v>
      </c>
      <c r="E117" s="20" t="s">
        <v>199</v>
      </c>
      <c r="F117" s="34">
        <v>320</v>
      </c>
      <c r="G117" s="2">
        <v>739200</v>
      </c>
      <c r="H117" s="2">
        <v>688100</v>
      </c>
      <c r="I117" s="2">
        <v>688100</v>
      </c>
      <c r="J117" s="29">
        <f t="shared" si="10"/>
        <v>100</v>
      </c>
    </row>
    <row r="118" spans="1:10" x14ac:dyDescent="0.2">
      <c r="A118" s="30" t="s">
        <v>162</v>
      </c>
      <c r="B118" s="19" t="s">
        <v>87</v>
      </c>
      <c r="C118" s="19" t="s">
        <v>27</v>
      </c>
      <c r="D118" s="19" t="s">
        <v>38</v>
      </c>
      <c r="E118" s="20" t="s">
        <v>211</v>
      </c>
      <c r="F118" s="19"/>
      <c r="G118" s="2">
        <f>G119</f>
        <v>1935300</v>
      </c>
      <c r="H118" s="2">
        <f>H119</f>
        <v>1939857.2</v>
      </c>
      <c r="I118" s="2">
        <f>I119</f>
        <v>1475482.6</v>
      </c>
      <c r="J118" s="29">
        <f t="shared" si="10"/>
        <v>76.061402870273142</v>
      </c>
    </row>
    <row r="119" spans="1:10" ht="25.5" x14ac:dyDescent="0.2">
      <c r="A119" s="30" t="s">
        <v>33</v>
      </c>
      <c r="B119" s="19" t="s">
        <v>87</v>
      </c>
      <c r="C119" s="19" t="s">
        <v>27</v>
      </c>
      <c r="D119" s="19" t="s">
        <v>38</v>
      </c>
      <c r="E119" s="20" t="s">
        <v>211</v>
      </c>
      <c r="F119" s="19">
        <v>600</v>
      </c>
      <c r="G119" s="2">
        <f>G120+G121</f>
        <v>1935300</v>
      </c>
      <c r="H119" s="2">
        <f>H120+H121</f>
        <v>1939857.2</v>
      </c>
      <c r="I119" s="2">
        <f>I120+I121</f>
        <v>1475482.6</v>
      </c>
      <c r="J119" s="29">
        <f t="shared" si="10"/>
        <v>76.061402870273142</v>
      </c>
    </row>
    <row r="120" spans="1:10" x14ac:dyDescent="0.2">
      <c r="A120" s="30" t="s">
        <v>71</v>
      </c>
      <c r="B120" s="19" t="s">
        <v>87</v>
      </c>
      <c r="C120" s="19" t="s">
        <v>27</v>
      </c>
      <c r="D120" s="19" t="s">
        <v>38</v>
      </c>
      <c r="E120" s="20" t="s">
        <v>211</v>
      </c>
      <c r="F120" s="19">
        <v>610</v>
      </c>
      <c r="G120" s="2">
        <v>1452500</v>
      </c>
      <c r="H120" s="2">
        <v>1436769.4</v>
      </c>
      <c r="I120" s="31">
        <v>1042119.75</v>
      </c>
      <c r="J120" s="29">
        <f t="shared" si="10"/>
        <v>72.532150949205914</v>
      </c>
    </row>
    <row r="121" spans="1:10" x14ac:dyDescent="0.2">
      <c r="A121" s="30" t="s">
        <v>89</v>
      </c>
      <c r="B121" s="19" t="s">
        <v>87</v>
      </c>
      <c r="C121" s="19" t="s">
        <v>27</v>
      </c>
      <c r="D121" s="19" t="s">
        <v>38</v>
      </c>
      <c r="E121" s="20" t="s">
        <v>211</v>
      </c>
      <c r="F121" s="19">
        <v>620</v>
      </c>
      <c r="G121" s="2">
        <v>482800</v>
      </c>
      <c r="H121" s="2">
        <v>503087.8</v>
      </c>
      <c r="I121" s="31">
        <v>433362.85</v>
      </c>
      <c r="J121" s="29">
        <f t="shared" si="10"/>
        <v>86.140600109960914</v>
      </c>
    </row>
    <row r="122" spans="1:10" s="128" customFormat="1" ht="25.5" x14ac:dyDescent="0.2">
      <c r="A122" s="30" t="s">
        <v>290</v>
      </c>
      <c r="B122" s="19" t="s">
        <v>87</v>
      </c>
      <c r="C122" s="34" t="s">
        <v>27</v>
      </c>
      <c r="D122" s="34" t="s">
        <v>38</v>
      </c>
      <c r="E122" s="19" t="s">
        <v>291</v>
      </c>
      <c r="F122" s="19"/>
      <c r="G122" s="2">
        <f t="shared" ref="G122:I123" si="18">G123</f>
        <v>0</v>
      </c>
      <c r="H122" s="2">
        <f t="shared" si="18"/>
        <v>96581</v>
      </c>
      <c r="I122" s="2">
        <f t="shared" si="18"/>
        <v>96581</v>
      </c>
      <c r="J122" s="29">
        <f t="shared" ref="J122:J124" si="19">I122/H122*100</f>
        <v>100</v>
      </c>
    </row>
    <row r="123" spans="1:10" s="128" customFormat="1" ht="51" x14ac:dyDescent="0.2">
      <c r="A123" s="30" t="s">
        <v>18</v>
      </c>
      <c r="B123" s="19" t="s">
        <v>87</v>
      </c>
      <c r="C123" s="34" t="s">
        <v>27</v>
      </c>
      <c r="D123" s="34" t="s">
        <v>38</v>
      </c>
      <c r="E123" s="19" t="s">
        <v>291</v>
      </c>
      <c r="F123" s="19" t="s">
        <v>21</v>
      </c>
      <c r="G123" s="2">
        <f t="shared" si="18"/>
        <v>0</v>
      </c>
      <c r="H123" s="2">
        <f t="shared" si="18"/>
        <v>96581</v>
      </c>
      <c r="I123" s="2">
        <f t="shared" si="18"/>
        <v>96581</v>
      </c>
      <c r="J123" s="29">
        <f t="shared" si="19"/>
        <v>100</v>
      </c>
    </row>
    <row r="124" spans="1:10" s="128" customFormat="1" ht="25.5" x14ac:dyDescent="0.2">
      <c r="A124" s="30" t="s">
        <v>19</v>
      </c>
      <c r="B124" s="19" t="s">
        <v>87</v>
      </c>
      <c r="C124" s="34" t="s">
        <v>27</v>
      </c>
      <c r="D124" s="34" t="s">
        <v>38</v>
      </c>
      <c r="E124" s="19" t="s">
        <v>291</v>
      </c>
      <c r="F124" s="19" t="s">
        <v>22</v>
      </c>
      <c r="G124" s="2"/>
      <c r="H124" s="2">
        <v>96581</v>
      </c>
      <c r="I124" s="2">
        <v>96581</v>
      </c>
      <c r="J124" s="29">
        <f t="shared" si="19"/>
        <v>100</v>
      </c>
    </row>
    <row r="125" spans="1:10" ht="51" x14ac:dyDescent="0.2">
      <c r="A125" s="30" t="s">
        <v>313</v>
      </c>
      <c r="B125" s="19" t="s">
        <v>87</v>
      </c>
      <c r="C125" s="34" t="s">
        <v>27</v>
      </c>
      <c r="D125" s="34" t="s">
        <v>38</v>
      </c>
      <c r="E125" s="19" t="s">
        <v>314</v>
      </c>
      <c r="F125" s="19"/>
      <c r="G125" s="2">
        <f t="shared" ref="G125:I126" si="20">G126</f>
        <v>0</v>
      </c>
      <c r="H125" s="2">
        <f t="shared" si="20"/>
        <v>126549</v>
      </c>
      <c r="I125" s="2">
        <f t="shared" si="20"/>
        <v>126549</v>
      </c>
      <c r="J125" s="29">
        <f t="shared" si="10"/>
        <v>100</v>
      </c>
    </row>
    <row r="126" spans="1:10" ht="51" x14ac:dyDescent="0.2">
      <c r="A126" s="30" t="s">
        <v>18</v>
      </c>
      <c r="B126" s="19" t="s">
        <v>87</v>
      </c>
      <c r="C126" s="34" t="s">
        <v>27</v>
      </c>
      <c r="D126" s="34" t="s">
        <v>38</v>
      </c>
      <c r="E126" s="19" t="s">
        <v>314</v>
      </c>
      <c r="F126" s="19" t="s">
        <v>21</v>
      </c>
      <c r="G126" s="2">
        <f t="shared" si="20"/>
        <v>0</v>
      </c>
      <c r="H126" s="2">
        <f t="shared" si="20"/>
        <v>126549</v>
      </c>
      <c r="I126" s="2">
        <f t="shared" si="20"/>
        <v>126549</v>
      </c>
      <c r="J126" s="29">
        <f t="shared" si="10"/>
        <v>100</v>
      </c>
    </row>
    <row r="127" spans="1:10" ht="25.5" x14ac:dyDescent="0.2">
      <c r="A127" s="30" t="s">
        <v>19</v>
      </c>
      <c r="B127" s="19" t="s">
        <v>87</v>
      </c>
      <c r="C127" s="34" t="s">
        <v>27</v>
      </c>
      <c r="D127" s="34" t="s">
        <v>38</v>
      </c>
      <c r="E127" s="19" t="s">
        <v>314</v>
      </c>
      <c r="F127" s="19" t="s">
        <v>22</v>
      </c>
      <c r="G127" s="2"/>
      <c r="H127" s="2">
        <v>126549</v>
      </c>
      <c r="I127" s="2">
        <v>126549</v>
      </c>
      <c r="J127" s="29">
        <f t="shared" si="10"/>
        <v>100</v>
      </c>
    </row>
    <row r="128" spans="1:10" x14ac:dyDescent="0.2">
      <c r="A128" s="16" t="s">
        <v>75</v>
      </c>
      <c r="B128" s="17" t="s">
        <v>87</v>
      </c>
      <c r="C128" s="17" t="s">
        <v>76</v>
      </c>
      <c r="D128" s="17"/>
      <c r="E128" s="38"/>
      <c r="F128" s="17"/>
      <c r="G128" s="39">
        <f>G129</f>
        <v>2994083</v>
      </c>
      <c r="H128" s="39">
        <f t="shared" ref="H128:I131" si="21">H129</f>
        <v>2140764</v>
      </c>
      <c r="I128" s="39">
        <f t="shared" si="21"/>
        <v>2140764</v>
      </c>
      <c r="J128" s="15">
        <f t="shared" si="10"/>
        <v>100</v>
      </c>
    </row>
    <row r="129" spans="1:10" ht="13.5" x14ac:dyDescent="0.2">
      <c r="A129" s="22" t="s">
        <v>78</v>
      </c>
      <c r="B129" s="23" t="s">
        <v>87</v>
      </c>
      <c r="C129" s="23" t="s">
        <v>76</v>
      </c>
      <c r="D129" s="23" t="s">
        <v>17</v>
      </c>
      <c r="E129" s="24"/>
      <c r="F129" s="23"/>
      <c r="G129" s="21">
        <f>G130</f>
        <v>2994083</v>
      </c>
      <c r="H129" s="21">
        <f t="shared" si="21"/>
        <v>2140764</v>
      </c>
      <c r="I129" s="21">
        <f t="shared" si="21"/>
        <v>2140764</v>
      </c>
      <c r="J129" s="27">
        <f t="shared" si="10"/>
        <v>100</v>
      </c>
    </row>
    <row r="130" spans="1:10" ht="38.25" x14ac:dyDescent="0.2">
      <c r="A130" s="45" t="s">
        <v>98</v>
      </c>
      <c r="B130" s="19" t="s">
        <v>87</v>
      </c>
      <c r="C130" s="19" t="s">
        <v>76</v>
      </c>
      <c r="D130" s="19" t="s">
        <v>17</v>
      </c>
      <c r="E130" s="20" t="s">
        <v>216</v>
      </c>
      <c r="F130" s="19"/>
      <c r="G130" s="2">
        <f>G131</f>
        <v>2994083</v>
      </c>
      <c r="H130" s="2">
        <f t="shared" si="21"/>
        <v>2140764</v>
      </c>
      <c r="I130" s="2">
        <f t="shared" si="21"/>
        <v>2140764</v>
      </c>
      <c r="J130" s="29">
        <f t="shared" si="10"/>
        <v>100</v>
      </c>
    </row>
    <row r="131" spans="1:10" x14ac:dyDescent="0.2">
      <c r="A131" s="30" t="s">
        <v>30</v>
      </c>
      <c r="B131" s="19" t="s">
        <v>87</v>
      </c>
      <c r="C131" s="19" t="s">
        <v>76</v>
      </c>
      <c r="D131" s="19" t="s">
        <v>17</v>
      </c>
      <c r="E131" s="20" t="s">
        <v>216</v>
      </c>
      <c r="F131" s="19">
        <v>300</v>
      </c>
      <c r="G131" s="2">
        <f>G132</f>
        <v>2994083</v>
      </c>
      <c r="H131" s="2">
        <f t="shared" si="21"/>
        <v>2140764</v>
      </c>
      <c r="I131" s="2">
        <f t="shared" si="21"/>
        <v>2140764</v>
      </c>
      <c r="J131" s="29">
        <f t="shared" ref="J131:J152" si="22">I131/H131*100</f>
        <v>100</v>
      </c>
    </row>
    <row r="132" spans="1:10" ht="25.5" x14ac:dyDescent="0.2">
      <c r="A132" s="30" t="s">
        <v>31</v>
      </c>
      <c r="B132" s="19" t="s">
        <v>87</v>
      </c>
      <c r="C132" s="19" t="s">
        <v>76</v>
      </c>
      <c r="D132" s="19" t="s">
        <v>17</v>
      </c>
      <c r="E132" s="20" t="s">
        <v>216</v>
      </c>
      <c r="F132" s="19">
        <v>320</v>
      </c>
      <c r="G132" s="2">
        <v>2994083</v>
      </c>
      <c r="H132" s="2">
        <v>2140764</v>
      </c>
      <c r="I132" s="2">
        <v>2140764</v>
      </c>
      <c r="J132" s="29">
        <f t="shared" si="22"/>
        <v>100</v>
      </c>
    </row>
    <row r="133" spans="1:10" ht="25.5" x14ac:dyDescent="0.2">
      <c r="A133" s="52" t="s">
        <v>169</v>
      </c>
      <c r="B133" s="53" t="s">
        <v>101</v>
      </c>
      <c r="C133" s="53"/>
      <c r="D133" s="53"/>
      <c r="E133" s="54"/>
      <c r="F133" s="53"/>
      <c r="G133" s="55">
        <f t="shared" ref="G133:I134" si="23">G134</f>
        <v>1073000</v>
      </c>
      <c r="H133" s="55">
        <f t="shared" si="23"/>
        <v>1101006</v>
      </c>
      <c r="I133" s="55">
        <f t="shared" si="23"/>
        <v>1101000.83</v>
      </c>
      <c r="J133" s="15">
        <f t="shared" si="22"/>
        <v>99.999530429443624</v>
      </c>
    </row>
    <row r="134" spans="1:10" x14ac:dyDescent="0.2">
      <c r="A134" s="16" t="s">
        <v>13</v>
      </c>
      <c r="B134" s="17" t="s">
        <v>101</v>
      </c>
      <c r="C134" s="17" t="s">
        <v>14</v>
      </c>
      <c r="D134" s="17"/>
      <c r="E134" s="38"/>
      <c r="F134" s="17"/>
      <c r="G134" s="39">
        <f t="shared" si="23"/>
        <v>1073000</v>
      </c>
      <c r="H134" s="39">
        <f t="shared" si="23"/>
        <v>1101006</v>
      </c>
      <c r="I134" s="39">
        <f t="shared" si="23"/>
        <v>1101000.83</v>
      </c>
      <c r="J134" s="15">
        <f t="shared" si="22"/>
        <v>99.999530429443624</v>
      </c>
    </row>
    <row r="135" spans="1:10" ht="40.5" x14ac:dyDescent="0.2">
      <c r="A135" s="22" t="s">
        <v>84</v>
      </c>
      <c r="B135" s="23" t="s">
        <v>101</v>
      </c>
      <c r="C135" s="23" t="s">
        <v>14</v>
      </c>
      <c r="D135" s="23" t="s">
        <v>59</v>
      </c>
      <c r="E135" s="24"/>
      <c r="F135" s="23"/>
      <c r="G135" s="21">
        <f>G136+G142+G139</f>
        <v>1073000</v>
      </c>
      <c r="H135" s="21">
        <f t="shared" ref="H135:I135" si="24">H136+H142+H139</f>
        <v>1101006</v>
      </c>
      <c r="I135" s="21">
        <f t="shared" si="24"/>
        <v>1101000.83</v>
      </c>
      <c r="J135" s="27">
        <f t="shared" si="22"/>
        <v>99.999530429443624</v>
      </c>
    </row>
    <row r="136" spans="1:10" ht="25.5" x14ac:dyDescent="0.2">
      <c r="A136" s="30" t="s">
        <v>20</v>
      </c>
      <c r="B136" s="19" t="s">
        <v>101</v>
      </c>
      <c r="C136" s="19" t="s">
        <v>14</v>
      </c>
      <c r="D136" s="19" t="s">
        <v>59</v>
      </c>
      <c r="E136" s="20" t="s">
        <v>122</v>
      </c>
      <c r="F136" s="19"/>
      <c r="G136" s="2">
        <f t="shared" ref="G136:I137" si="25">G137</f>
        <v>8000</v>
      </c>
      <c r="H136" s="2">
        <f t="shared" si="25"/>
        <v>7910</v>
      </c>
      <c r="I136" s="2">
        <f t="shared" si="25"/>
        <v>7910</v>
      </c>
      <c r="J136" s="29">
        <f t="shared" si="22"/>
        <v>100</v>
      </c>
    </row>
    <row r="137" spans="1:10" ht="25.5" x14ac:dyDescent="0.2">
      <c r="A137" s="30" t="s">
        <v>23</v>
      </c>
      <c r="B137" s="19" t="s">
        <v>101</v>
      </c>
      <c r="C137" s="19" t="s">
        <v>14</v>
      </c>
      <c r="D137" s="19" t="s">
        <v>59</v>
      </c>
      <c r="E137" s="20" t="s">
        <v>122</v>
      </c>
      <c r="F137" s="19">
        <v>200</v>
      </c>
      <c r="G137" s="2">
        <f t="shared" si="25"/>
        <v>8000</v>
      </c>
      <c r="H137" s="2">
        <f t="shared" si="25"/>
        <v>7910</v>
      </c>
      <c r="I137" s="2">
        <f t="shared" si="25"/>
        <v>7910</v>
      </c>
      <c r="J137" s="29">
        <f t="shared" si="22"/>
        <v>100</v>
      </c>
    </row>
    <row r="138" spans="1:10" ht="25.5" x14ac:dyDescent="0.2">
      <c r="A138" s="30" t="s">
        <v>24</v>
      </c>
      <c r="B138" s="19" t="s">
        <v>101</v>
      </c>
      <c r="C138" s="19" t="s">
        <v>14</v>
      </c>
      <c r="D138" s="19" t="s">
        <v>59</v>
      </c>
      <c r="E138" s="20" t="s">
        <v>122</v>
      </c>
      <c r="F138" s="19">
        <v>240</v>
      </c>
      <c r="G138" s="2">
        <v>8000</v>
      </c>
      <c r="H138" s="2">
        <v>7910</v>
      </c>
      <c r="I138" s="2">
        <v>7910</v>
      </c>
      <c r="J138" s="29">
        <f t="shared" si="22"/>
        <v>100</v>
      </c>
    </row>
    <row r="139" spans="1:10" s="128" customFormat="1" ht="25.5" x14ac:dyDescent="0.2">
      <c r="A139" s="28" t="s">
        <v>123</v>
      </c>
      <c r="B139" s="19" t="s">
        <v>101</v>
      </c>
      <c r="C139" s="19" t="s">
        <v>14</v>
      </c>
      <c r="D139" s="19" t="s">
        <v>59</v>
      </c>
      <c r="E139" s="20" t="s">
        <v>124</v>
      </c>
      <c r="F139" s="19"/>
      <c r="G139" s="2">
        <f t="shared" ref="G139:I140" si="26">G140</f>
        <v>1065000</v>
      </c>
      <c r="H139" s="2">
        <f t="shared" si="26"/>
        <v>1065090</v>
      </c>
      <c r="I139" s="2">
        <f t="shared" si="26"/>
        <v>1065084.83</v>
      </c>
      <c r="J139" s="29">
        <f t="shared" ref="J139:J141" si="27">I139/H139*100</f>
        <v>99.999514595010751</v>
      </c>
    </row>
    <row r="140" spans="1:10" s="128" customFormat="1" ht="51" x14ac:dyDescent="0.2">
      <c r="A140" s="30" t="s">
        <v>18</v>
      </c>
      <c r="B140" s="19" t="s">
        <v>101</v>
      </c>
      <c r="C140" s="19" t="s">
        <v>14</v>
      </c>
      <c r="D140" s="19" t="s">
        <v>59</v>
      </c>
      <c r="E140" s="20" t="s">
        <v>124</v>
      </c>
      <c r="F140" s="19">
        <v>100</v>
      </c>
      <c r="G140" s="2">
        <f t="shared" si="26"/>
        <v>1065000</v>
      </c>
      <c r="H140" s="2">
        <f t="shared" si="26"/>
        <v>1065090</v>
      </c>
      <c r="I140" s="2">
        <f t="shared" si="26"/>
        <v>1065084.83</v>
      </c>
      <c r="J140" s="29">
        <f t="shared" si="27"/>
        <v>99.999514595010751</v>
      </c>
    </row>
    <row r="141" spans="1:10" s="128" customFormat="1" ht="25.5" x14ac:dyDescent="0.2">
      <c r="A141" s="30" t="s">
        <v>19</v>
      </c>
      <c r="B141" s="19" t="s">
        <v>101</v>
      </c>
      <c r="C141" s="19" t="s">
        <v>14</v>
      </c>
      <c r="D141" s="19" t="s">
        <v>59</v>
      </c>
      <c r="E141" s="20" t="s">
        <v>124</v>
      </c>
      <c r="F141" s="19">
        <v>120</v>
      </c>
      <c r="G141" s="2">
        <v>1065000</v>
      </c>
      <c r="H141" s="2">
        <v>1065090</v>
      </c>
      <c r="I141" s="2">
        <v>1065084.83</v>
      </c>
      <c r="J141" s="29">
        <f t="shared" si="27"/>
        <v>99.999514595010751</v>
      </c>
    </row>
    <row r="142" spans="1:10" ht="51" x14ac:dyDescent="0.2">
      <c r="A142" s="30" t="s">
        <v>313</v>
      </c>
      <c r="B142" s="19" t="s">
        <v>101</v>
      </c>
      <c r="C142" s="34" t="s">
        <v>14</v>
      </c>
      <c r="D142" s="34" t="s">
        <v>59</v>
      </c>
      <c r="E142" s="19" t="s">
        <v>314</v>
      </c>
      <c r="F142" s="19"/>
      <c r="G142" s="2">
        <f t="shared" ref="G142:I143" si="28">G143</f>
        <v>0</v>
      </c>
      <c r="H142" s="2">
        <f t="shared" si="28"/>
        <v>28006</v>
      </c>
      <c r="I142" s="2">
        <f t="shared" si="28"/>
        <v>28006</v>
      </c>
      <c r="J142" s="29">
        <f t="shared" si="22"/>
        <v>100</v>
      </c>
    </row>
    <row r="143" spans="1:10" ht="51" x14ac:dyDescent="0.2">
      <c r="A143" s="30" t="s">
        <v>18</v>
      </c>
      <c r="B143" s="19" t="s">
        <v>101</v>
      </c>
      <c r="C143" s="34" t="s">
        <v>14</v>
      </c>
      <c r="D143" s="34" t="s">
        <v>59</v>
      </c>
      <c r="E143" s="19" t="s">
        <v>314</v>
      </c>
      <c r="F143" s="19" t="s">
        <v>21</v>
      </c>
      <c r="G143" s="2">
        <f t="shared" si="28"/>
        <v>0</v>
      </c>
      <c r="H143" s="2">
        <f t="shared" si="28"/>
        <v>28006</v>
      </c>
      <c r="I143" s="2">
        <f t="shared" si="28"/>
        <v>28006</v>
      </c>
      <c r="J143" s="29">
        <f t="shared" si="22"/>
        <v>100</v>
      </c>
    </row>
    <row r="144" spans="1:10" ht="25.5" x14ac:dyDescent="0.2">
      <c r="A144" s="30" t="s">
        <v>19</v>
      </c>
      <c r="B144" s="19" t="s">
        <v>101</v>
      </c>
      <c r="C144" s="34" t="s">
        <v>14</v>
      </c>
      <c r="D144" s="34" t="s">
        <v>59</v>
      </c>
      <c r="E144" s="19" t="s">
        <v>314</v>
      </c>
      <c r="F144" s="19" t="s">
        <v>22</v>
      </c>
      <c r="G144" s="2"/>
      <c r="H144" s="2">
        <v>28006</v>
      </c>
      <c r="I144" s="2">
        <v>28006</v>
      </c>
      <c r="J144" s="29">
        <f t="shared" si="22"/>
        <v>100</v>
      </c>
    </row>
    <row r="145" spans="1:10" ht="38.25" x14ac:dyDescent="0.2">
      <c r="A145" s="11" t="s">
        <v>170</v>
      </c>
      <c r="B145" s="12" t="s">
        <v>171</v>
      </c>
      <c r="C145" s="12"/>
      <c r="D145" s="12"/>
      <c r="E145" s="13"/>
      <c r="F145" s="12"/>
      <c r="G145" s="14">
        <f>G146+G169+G178</f>
        <v>5661880</v>
      </c>
      <c r="H145" s="14">
        <f>H146+H169+H178</f>
        <v>6467433.1399999997</v>
      </c>
      <c r="I145" s="14">
        <f>I146+I169+I178</f>
        <v>6403248.7899999991</v>
      </c>
      <c r="J145" s="15">
        <f t="shared" si="22"/>
        <v>99.007576133983804</v>
      </c>
    </row>
    <row r="146" spans="1:10" x14ac:dyDescent="0.2">
      <c r="A146" s="16" t="s">
        <v>13</v>
      </c>
      <c r="B146" s="17" t="s">
        <v>171</v>
      </c>
      <c r="C146" s="17" t="s">
        <v>14</v>
      </c>
      <c r="D146" s="17"/>
      <c r="E146" s="38"/>
      <c r="F146" s="17"/>
      <c r="G146" s="39">
        <f>G147</f>
        <v>4331500</v>
      </c>
      <c r="H146" s="39">
        <f>H147</f>
        <v>5036393.1399999997</v>
      </c>
      <c r="I146" s="39">
        <f>I147</f>
        <v>4980227.6899999995</v>
      </c>
      <c r="J146" s="15">
        <f t="shared" si="22"/>
        <v>98.884808067227254</v>
      </c>
    </row>
    <row r="147" spans="1:10" ht="13.5" x14ac:dyDescent="0.2">
      <c r="A147" s="22" t="s">
        <v>28</v>
      </c>
      <c r="B147" s="23" t="s">
        <v>171</v>
      </c>
      <c r="C147" s="23" t="s">
        <v>14</v>
      </c>
      <c r="D147" s="23" t="s">
        <v>29</v>
      </c>
      <c r="E147" s="24"/>
      <c r="F147" s="23"/>
      <c r="G147" s="21">
        <f>G148+G153+G158+G166+G163</f>
        <v>4331500</v>
      </c>
      <c r="H147" s="21">
        <f t="shared" ref="H147:I147" si="29">H148+H153+H158+H166+H163</f>
        <v>5036393.1399999997</v>
      </c>
      <c r="I147" s="21">
        <f t="shared" si="29"/>
        <v>4980227.6899999995</v>
      </c>
      <c r="J147" s="27">
        <f t="shared" si="22"/>
        <v>98.884808067227254</v>
      </c>
    </row>
    <row r="148" spans="1:10" ht="25.5" x14ac:dyDescent="0.2">
      <c r="A148" s="28" t="s">
        <v>20</v>
      </c>
      <c r="B148" s="19" t="s">
        <v>171</v>
      </c>
      <c r="C148" s="19" t="s">
        <v>14</v>
      </c>
      <c r="D148" s="19" t="s">
        <v>29</v>
      </c>
      <c r="E148" s="19" t="s">
        <v>217</v>
      </c>
      <c r="F148" s="19"/>
      <c r="G148" s="2">
        <f>G149+G151</f>
        <v>4105000</v>
      </c>
      <c r="H148" s="2">
        <f t="shared" ref="H148:I148" si="30">H149+H151</f>
        <v>3945000</v>
      </c>
      <c r="I148" s="2">
        <f t="shared" si="30"/>
        <v>3906545.51</v>
      </c>
      <c r="J148" s="29">
        <f t="shared" si="22"/>
        <v>99.025234727503161</v>
      </c>
    </row>
    <row r="149" spans="1:10" ht="51" x14ac:dyDescent="0.2">
      <c r="A149" s="45" t="s">
        <v>18</v>
      </c>
      <c r="B149" s="19" t="s">
        <v>171</v>
      </c>
      <c r="C149" s="19" t="s">
        <v>14</v>
      </c>
      <c r="D149" s="19" t="s">
        <v>29</v>
      </c>
      <c r="E149" s="19" t="s">
        <v>217</v>
      </c>
      <c r="F149" s="19" t="s">
        <v>21</v>
      </c>
      <c r="G149" s="2">
        <f>G150</f>
        <v>4035000</v>
      </c>
      <c r="H149" s="2">
        <f>H150</f>
        <v>3875000</v>
      </c>
      <c r="I149" s="2">
        <f>I150</f>
        <v>3839639.05</v>
      </c>
      <c r="J149" s="29">
        <f t="shared" si="22"/>
        <v>99.0874593548387</v>
      </c>
    </row>
    <row r="150" spans="1:10" ht="25.5" x14ac:dyDescent="0.2">
      <c r="A150" s="45" t="s">
        <v>19</v>
      </c>
      <c r="B150" s="19" t="s">
        <v>171</v>
      </c>
      <c r="C150" s="19" t="s">
        <v>14</v>
      </c>
      <c r="D150" s="19" t="s">
        <v>29</v>
      </c>
      <c r="E150" s="19" t="s">
        <v>217</v>
      </c>
      <c r="F150" s="19" t="s">
        <v>22</v>
      </c>
      <c r="G150" s="2">
        <v>4035000</v>
      </c>
      <c r="H150" s="2">
        <v>3875000</v>
      </c>
      <c r="I150" s="2">
        <v>3839639.05</v>
      </c>
      <c r="J150" s="29">
        <f t="shared" si="22"/>
        <v>99.0874593548387</v>
      </c>
    </row>
    <row r="151" spans="1:10" ht="25.5" x14ac:dyDescent="0.2">
      <c r="A151" s="45" t="s">
        <v>23</v>
      </c>
      <c r="B151" s="19" t="s">
        <v>171</v>
      </c>
      <c r="C151" s="19" t="s">
        <v>14</v>
      </c>
      <c r="D151" s="19" t="s">
        <v>29</v>
      </c>
      <c r="E151" s="19" t="s">
        <v>217</v>
      </c>
      <c r="F151" s="19">
        <v>200</v>
      </c>
      <c r="G151" s="2">
        <f>G152</f>
        <v>70000</v>
      </c>
      <c r="H151" s="2">
        <f>H152</f>
        <v>70000</v>
      </c>
      <c r="I151" s="2">
        <f>I152</f>
        <v>66906.460000000006</v>
      </c>
      <c r="J151" s="29">
        <f t="shared" si="22"/>
        <v>95.580657142857149</v>
      </c>
    </row>
    <row r="152" spans="1:10" ht="25.5" x14ac:dyDescent="0.2">
      <c r="A152" s="45" t="s">
        <v>24</v>
      </c>
      <c r="B152" s="19" t="s">
        <v>171</v>
      </c>
      <c r="C152" s="19" t="s">
        <v>14</v>
      </c>
      <c r="D152" s="19" t="s">
        <v>29</v>
      </c>
      <c r="E152" s="19" t="s">
        <v>217</v>
      </c>
      <c r="F152" s="19">
        <v>240</v>
      </c>
      <c r="G152" s="2">
        <v>70000</v>
      </c>
      <c r="H152" s="2">
        <v>70000</v>
      </c>
      <c r="I152" s="2">
        <v>66906.460000000006</v>
      </c>
      <c r="J152" s="29">
        <f t="shared" si="22"/>
        <v>95.580657142857149</v>
      </c>
    </row>
    <row r="153" spans="1:10" ht="25.5" x14ac:dyDescent="0.2">
      <c r="A153" s="28" t="s">
        <v>106</v>
      </c>
      <c r="B153" s="19" t="s">
        <v>171</v>
      </c>
      <c r="C153" s="19" t="s">
        <v>14</v>
      </c>
      <c r="D153" s="19" t="s">
        <v>29</v>
      </c>
      <c r="E153" s="19" t="s">
        <v>218</v>
      </c>
      <c r="F153" s="19"/>
      <c r="G153" s="2">
        <f>G154+G156</f>
        <v>156500</v>
      </c>
      <c r="H153" s="2">
        <f t="shared" ref="H153:I153" si="31">H154+H156</f>
        <v>493278</v>
      </c>
      <c r="I153" s="2">
        <f t="shared" si="31"/>
        <v>491278</v>
      </c>
      <c r="J153" s="29">
        <f>I153/H153*100</f>
        <v>99.594549118347047</v>
      </c>
    </row>
    <row r="154" spans="1:10" ht="25.5" x14ac:dyDescent="0.2">
      <c r="A154" s="56" t="s">
        <v>23</v>
      </c>
      <c r="B154" s="19" t="s">
        <v>171</v>
      </c>
      <c r="C154" s="19" t="s">
        <v>14</v>
      </c>
      <c r="D154" s="19" t="s">
        <v>29</v>
      </c>
      <c r="E154" s="19" t="s">
        <v>218</v>
      </c>
      <c r="F154" s="19" t="s">
        <v>43</v>
      </c>
      <c r="G154" s="2">
        <f>G155</f>
        <v>156500</v>
      </c>
      <c r="H154" s="2">
        <f>H155</f>
        <v>239900</v>
      </c>
      <c r="I154" s="2">
        <f>I155</f>
        <v>237900</v>
      </c>
      <c r="J154" s="29">
        <f>I154/H154*100</f>
        <v>99.166319299708221</v>
      </c>
    </row>
    <row r="155" spans="1:10" ht="25.5" x14ac:dyDescent="0.2">
      <c r="A155" s="56" t="s">
        <v>24</v>
      </c>
      <c r="B155" s="19" t="s">
        <v>171</v>
      </c>
      <c r="C155" s="19" t="s">
        <v>14</v>
      </c>
      <c r="D155" s="19" t="s">
        <v>29</v>
      </c>
      <c r="E155" s="19" t="s">
        <v>218</v>
      </c>
      <c r="F155" s="19" t="s">
        <v>44</v>
      </c>
      <c r="G155" s="2">
        <v>156500</v>
      </c>
      <c r="H155" s="2">
        <v>239900</v>
      </c>
      <c r="I155" s="2">
        <v>237900</v>
      </c>
      <c r="J155" s="29">
        <f t="shared" ref="J155:J195" si="32">I155/H155*100</f>
        <v>99.166319299708221</v>
      </c>
    </row>
    <row r="156" spans="1:10" x14ac:dyDescent="0.2">
      <c r="A156" s="30" t="s">
        <v>25</v>
      </c>
      <c r="B156" s="19" t="s">
        <v>171</v>
      </c>
      <c r="C156" s="19" t="s">
        <v>14</v>
      </c>
      <c r="D156" s="19" t="s">
        <v>29</v>
      </c>
      <c r="E156" s="19" t="s">
        <v>218</v>
      </c>
      <c r="F156" s="19" t="s">
        <v>60</v>
      </c>
      <c r="G156" s="2">
        <f>G157</f>
        <v>0</v>
      </c>
      <c r="H156" s="2">
        <f>H157</f>
        <v>253378</v>
      </c>
      <c r="I156" s="2">
        <f>I157</f>
        <v>253378</v>
      </c>
      <c r="J156" s="29">
        <f t="shared" si="32"/>
        <v>100</v>
      </c>
    </row>
    <row r="157" spans="1:10" x14ac:dyDescent="0.2">
      <c r="A157" s="30" t="s">
        <v>26</v>
      </c>
      <c r="B157" s="19" t="s">
        <v>171</v>
      </c>
      <c r="C157" s="19" t="s">
        <v>14</v>
      </c>
      <c r="D157" s="19" t="s">
        <v>29</v>
      </c>
      <c r="E157" s="19" t="s">
        <v>218</v>
      </c>
      <c r="F157" s="19" t="s">
        <v>61</v>
      </c>
      <c r="G157" s="2"/>
      <c r="H157" s="2">
        <v>253378</v>
      </c>
      <c r="I157" s="2">
        <v>253378</v>
      </c>
      <c r="J157" s="29">
        <f t="shared" si="32"/>
        <v>100</v>
      </c>
    </row>
    <row r="158" spans="1:10" ht="25.5" x14ac:dyDescent="0.2">
      <c r="A158" s="57" t="s">
        <v>105</v>
      </c>
      <c r="B158" s="19" t="s">
        <v>171</v>
      </c>
      <c r="C158" s="19" t="s">
        <v>14</v>
      </c>
      <c r="D158" s="19" t="s">
        <v>29</v>
      </c>
      <c r="E158" s="19" t="s">
        <v>219</v>
      </c>
      <c r="F158" s="19"/>
      <c r="G158" s="2">
        <f>G159+G161</f>
        <v>70000</v>
      </c>
      <c r="H158" s="2">
        <f t="shared" ref="H158:I158" si="33">H159+H161</f>
        <v>392949.14</v>
      </c>
      <c r="I158" s="2">
        <f t="shared" si="33"/>
        <v>377238.18</v>
      </c>
      <c r="J158" s="29">
        <f t="shared" si="32"/>
        <v>96.001782826143852</v>
      </c>
    </row>
    <row r="159" spans="1:10" ht="25.5" x14ac:dyDescent="0.2">
      <c r="A159" s="56" t="s">
        <v>23</v>
      </c>
      <c r="B159" s="19" t="s">
        <v>171</v>
      </c>
      <c r="C159" s="19" t="s">
        <v>14</v>
      </c>
      <c r="D159" s="19" t="s">
        <v>29</v>
      </c>
      <c r="E159" s="19" t="s">
        <v>219</v>
      </c>
      <c r="F159" s="19">
        <v>200</v>
      </c>
      <c r="G159" s="2">
        <f t="shared" ref="G159:I159" si="34">G160</f>
        <v>70000</v>
      </c>
      <c r="H159" s="2">
        <f t="shared" si="34"/>
        <v>387670.28</v>
      </c>
      <c r="I159" s="2">
        <f t="shared" si="34"/>
        <v>373140.57</v>
      </c>
      <c r="J159" s="29">
        <f t="shared" si="32"/>
        <v>96.252044391950804</v>
      </c>
    </row>
    <row r="160" spans="1:10" ht="25.5" x14ac:dyDescent="0.2">
      <c r="A160" s="56" t="s">
        <v>24</v>
      </c>
      <c r="B160" s="19" t="s">
        <v>171</v>
      </c>
      <c r="C160" s="19" t="s">
        <v>14</v>
      </c>
      <c r="D160" s="19" t="s">
        <v>29</v>
      </c>
      <c r="E160" s="19" t="s">
        <v>219</v>
      </c>
      <c r="F160" s="19">
        <v>240</v>
      </c>
      <c r="G160" s="2">
        <v>70000</v>
      </c>
      <c r="H160" s="2">
        <v>387670.28</v>
      </c>
      <c r="I160" s="2">
        <v>373140.57</v>
      </c>
      <c r="J160" s="29">
        <f t="shared" si="32"/>
        <v>96.252044391950804</v>
      </c>
    </row>
    <row r="161" spans="1:10" s="128" customFormat="1" x14ac:dyDescent="0.2">
      <c r="A161" s="35" t="s">
        <v>25</v>
      </c>
      <c r="B161" s="19" t="s">
        <v>171</v>
      </c>
      <c r="C161" s="19" t="s">
        <v>14</v>
      </c>
      <c r="D161" s="19" t="s">
        <v>29</v>
      </c>
      <c r="E161" s="19" t="s">
        <v>219</v>
      </c>
      <c r="F161" s="19" t="s">
        <v>60</v>
      </c>
      <c r="G161" s="2">
        <f>G162</f>
        <v>0</v>
      </c>
      <c r="H161" s="2">
        <f t="shared" ref="H161:I161" si="35">H162</f>
        <v>5278.86</v>
      </c>
      <c r="I161" s="2">
        <f t="shared" si="35"/>
        <v>4097.6099999999997</v>
      </c>
      <c r="J161" s="29">
        <f t="shared" si="32"/>
        <v>77.623009513417671</v>
      </c>
    </row>
    <row r="162" spans="1:10" s="128" customFormat="1" x14ac:dyDescent="0.2">
      <c r="A162" s="30" t="s">
        <v>292</v>
      </c>
      <c r="B162" s="19" t="s">
        <v>171</v>
      </c>
      <c r="C162" s="19" t="s">
        <v>14</v>
      </c>
      <c r="D162" s="19" t="s">
        <v>29</v>
      </c>
      <c r="E162" s="19" t="s">
        <v>219</v>
      </c>
      <c r="F162" s="19" t="s">
        <v>293</v>
      </c>
      <c r="G162" s="2"/>
      <c r="H162" s="2">
        <v>5278.86</v>
      </c>
      <c r="I162" s="2">
        <v>4097.6099999999997</v>
      </c>
      <c r="J162" s="29">
        <f t="shared" si="32"/>
        <v>77.623009513417671</v>
      </c>
    </row>
    <row r="163" spans="1:10" s="128" customFormat="1" ht="25.5" x14ac:dyDescent="0.2">
      <c r="A163" s="30" t="s">
        <v>290</v>
      </c>
      <c r="B163" s="19" t="s">
        <v>171</v>
      </c>
      <c r="C163" s="19" t="s">
        <v>14</v>
      </c>
      <c r="D163" s="19" t="s">
        <v>29</v>
      </c>
      <c r="E163" s="19" t="s">
        <v>291</v>
      </c>
      <c r="F163" s="19"/>
      <c r="G163" s="2">
        <f t="shared" ref="G163:I164" si="36">G164</f>
        <v>0</v>
      </c>
      <c r="H163" s="2">
        <f t="shared" si="36"/>
        <v>87546</v>
      </c>
      <c r="I163" s="2">
        <f t="shared" si="36"/>
        <v>87546</v>
      </c>
      <c r="J163" s="29">
        <f t="shared" ref="J163:J165" si="37">I163/H163*100</f>
        <v>100</v>
      </c>
    </row>
    <row r="164" spans="1:10" s="128" customFormat="1" ht="51" x14ac:dyDescent="0.2">
      <c r="A164" s="30" t="s">
        <v>18</v>
      </c>
      <c r="B164" s="19" t="s">
        <v>171</v>
      </c>
      <c r="C164" s="19" t="s">
        <v>14</v>
      </c>
      <c r="D164" s="19" t="s">
        <v>29</v>
      </c>
      <c r="E164" s="19" t="s">
        <v>291</v>
      </c>
      <c r="F164" s="19" t="s">
        <v>21</v>
      </c>
      <c r="G164" s="2">
        <f t="shared" si="36"/>
        <v>0</v>
      </c>
      <c r="H164" s="2">
        <f t="shared" si="36"/>
        <v>87546</v>
      </c>
      <c r="I164" s="2">
        <f t="shared" si="36"/>
        <v>87546</v>
      </c>
      <c r="J164" s="29">
        <f t="shared" si="37"/>
        <v>100</v>
      </c>
    </row>
    <row r="165" spans="1:10" s="128" customFormat="1" ht="25.5" x14ac:dyDescent="0.2">
      <c r="A165" s="30" t="s">
        <v>19</v>
      </c>
      <c r="B165" s="19" t="s">
        <v>171</v>
      </c>
      <c r="C165" s="19" t="s">
        <v>14</v>
      </c>
      <c r="D165" s="19" t="s">
        <v>29</v>
      </c>
      <c r="E165" s="19" t="s">
        <v>291</v>
      </c>
      <c r="F165" s="19" t="s">
        <v>22</v>
      </c>
      <c r="G165" s="2"/>
      <c r="H165" s="2">
        <v>87546</v>
      </c>
      <c r="I165" s="2">
        <v>87546</v>
      </c>
      <c r="J165" s="29">
        <f t="shared" si="37"/>
        <v>100</v>
      </c>
    </row>
    <row r="166" spans="1:10" ht="51" x14ac:dyDescent="0.2">
      <c r="A166" s="30" t="s">
        <v>313</v>
      </c>
      <c r="B166" s="19" t="s">
        <v>171</v>
      </c>
      <c r="C166" s="19" t="s">
        <v>14</v>
      </c>
      <c r="D166" s="19" t="s">
        <v>29</v>
      </c>
      <c r="E166" s="19" t="s">
        <v>314</v>
      </c>
      <c r="F166" s="19"/>
      <c r="G166" s="2">
        <f t="shared" ref="G166:I167" si="38">G167</f>
        <v>0</v>
      </c>
      <c r="H166" s="2">
        <f t="shared" si="38"/>
        <v>117620</v>
      </c>
      <c r="I166" s="2">
        <f t="shared" si="38"/>
        <v>117620</v>
      </c>
      <c r="J166" s="29">
        <f t="shared" si="32"/>
        <v>100</v>
      </c>
    </row>
    <row r="167" spans="1:10" ht="51" x14ac:dyDescent="0.2">
      <c r="A167" s="30" t="s">
        <v>18</v>
      </c>
      <c r="B167" s="19" t="s">
        <v>171</v>
      </c>
      <c r="C167" s="19" t="s">
        <v>14</v>
      </c>
      <c r="D167" s="19" t="s">
        <v>29</v>
      </c>
      <c r="E167" s="19" t="s">
        <v>314</v>
      </c>
      <c r="F167" s="19" t="s">
        <v>21</v>
      </c>
      <c r="G167" s="2">
        <f t="shared" si="38"/>
        <v>0</v>
      </c>
      <c r="H167" s="2">
        <f t="shared" si="38"/>
        <v>117620</v>
      </c>
      <c r="I167" s="2">
        <f t="shared" si="38"/>
        <v>117620</v>
      </c>
      <c r="J167" s="29">
        <f t="shared" si="32"/>
        <v>100</v>
      </c>
    </row>
    <row r="168" spans="1:10" ht="25.5" x14ac:dyDescent="0.2">
      <c r="A168" s="30" t="s">
        <v>19</v>
      </c>
      <c r="B168" s="19" t="s">
        <v>171</v>
      </c>
      <c r="C168" s="19" t="s">
        <v>14</v>
      </c>
      <c r="D168" s="19" t="s">
        <v>29</v>
      </c>
      <c r="E168" s="19" t="s">
        <v>314</v>
      </c>
      <c r="F168" s="19" t="s">
        <v>22</v>
      </c>
      <c r="G168" s="2"/>
      <c r="H168" s="2">
        <v>117620</v>
      </c>
      <c r="I168" s="2">
        <v>117620</v>
      </c>
      <c r="J168" s="29">
        <f t="shared" si="32"/>
        <v>100</v>
      </c>
    </row>
    <row r="169" spans="1:10" x14ac:dyDescent="0.2">
      <c r="A169" s="16" t="s">
        <v>40</v>
      </c>
      <c r="B169" s="17" t="s">
        <v>171</v>
      </c>
      <c r="C169" s="38" t="s">
        <v>17</v>
      </c>
      <c r="D169" s="19"/>
      <c r="E169" s="19"/>
      <c r="F169" s="19"/>
      <c r="G169" s="39">
        <f>G170+G174</f>
        <v>694880</v>
      </c>
      <c r="H169" s="39">
        <f>H170+H174</f>
        <v>694880</v>
      </c>
      <c r="I169" s="39">
        <f>I170+I174</f>
        <v>688698.72</v>
      </c>
      <c r="J169" s="15">
        <f t="shared" si="32"/>
        <v>99.110453603499877</v>
      </c>
    </row>
    <row r="170" spans="1:10" ht="13.5" x14ac:dyDescent="0.2">
      <c r="A170" s="58" t="s">
        <v>134</v>
      </c>
      <c r="B170" s="59" t="s">
        <v>171</v>
      </c>
      <c r="C170" s="60" t="s">
        <v>17</v>
      </c>
      <c r="D170" s="60" t="s">
        <v>59</v>
      </c>
      <c r="E170" s="61"/>
      <c r="F170" s="61"/>
      <c r="G170" s="21">
        <f>G171</f>
        <v>194880</v>
      </c>
      <c r="H170" s="21">
        <f t="shared" ref="H170:I172" si="39">H171</f>
        <v>194880</v>
      </c>
      <c r="I170" s="21">
        <f t="shared" si="39"/>
        <v>189660</v>
      </c>
      <c r="J170" s="27">
        <f t="shared" si="32"/>
        <v>97.321428571428569</v>
      </c>
    </row>
    <row r="171" spans="1:10" ht="25.5" x14ac:dyDescent="0.2">
      <c r="A171" s="62" t="s">
        <v>135</v>
      </c>
      <c r="B171" s="63" t="s">
        <v>171</v>
      </c>
      <c r="C171" s="64" t="s">
        <v>17</v>
      </c>
      <c r="D171" s="64" t="s">
        <v>59</v>
      </c>
      <c r="E171" s="65" t="s">
        <v>220</v>
      </c>
      <c r="F171" s="65"/>
      <c r="G171" s="2">
        <f>G172</f>
        <v>194880</v>
      </c>
      <c r="H171" s="2">
        <f t="shared" si="39"/>
        <v>194880</v>
      </c>
      <c r="I171" s="2">
        <f t="shared" si="39"/>
        <v>189660</v>
      </c>
      <c r="J171" s="29">
        <f t="shared" si="32"/>
        <v>97.321428571428569</v>
      </c>
    </row>
    <row r="172" spans="1:10" ht="25.5" x14ac:dyDescent="0.2">
      <c r="A172" s="62" t="s">
        <v>23</v>
      </c>
      <c r="B172" s="63" t="s">
        <v>171</v>
      </c>
      <c r="C172" s="64" t="s">
        <v>17</v>
      </c>
      <c r="D172" s="64" t="s">
        <v>59</v>
      </c>
      <c r="E172" s="65" t="s">
        <v>220</v>
      </c>
      <c r="F172" s="65">
        <v>200</v>
      </c>
      <c r="G172" s="2">
        <f>G173</f>
        <v>194880</v>
      </c>
      <c r="H172" s="2">
        <f t="shared" si="39"/>
        <v>194880</v>
      </c>
      <c r="I172" s="2">
        <f t="shared" si="39"/>
        <v>189660</v>
      </c>
      <c r="J172" s="29">
        <f t="shared" si="32"/>
        <v>97.321428571428569</v>
      </c>
    </row>
    <row r="173" spans="1:10" ht="25.5" x14ac:dyDescent="0.2">
      <c r="A173" s="62" t="s">
        <v>136</v>
      </c>
      <c r="B173" s="63" t="s">
        <v>171</v>
      </c>
      <c r="C173" s="64" t="s">
        <v>17</v>
      </c>
      <c r="D173" s="64" t="s">
        <v>59</v>
      </c>
      <c r="E173" s="65" t="s">
        <v>220</v>
      </c>
      <c r="F173" s="65">
        <v>240</v>
      </c>
      <c r="G173" s="2">
        <v>194880</v>
      </c>
      <c r="H173" s="2">
        <v>194880</v>
      </c>
      <c r="I173" s="2">
        <v>189660</v>
      </c>
      <c r="J173" s="29">
        <f t="shared" si="32"/>
        <v>97.321428571428569</v>
      </c>
    </row>
    <row r="174" spans="1:10" ht="13.5" x14ac:dyDescent="0.2">
      <c r="A174" s="22" t="s">
        <v>48</v>
      </c>
      <c r="B174" s="23" t="s">
        <v>171</v>
      </c>
      <c r="C174" s="23" t="s">
        <v>17</v>
      </c>
      <c r="D174" s="23" t="s">
        <v>49</v>
      </c>
      <c r="E174" s="65"/>
      <c r="F174" s="65"/>
      <c r="G174" s="21">
        <f>G175</f>
        <v>500000</v>
      </c>
      <c r="H174" s="21">
        <f t="shared" ref="H174:I174" si="40">H175</f>
        <v>500000</v>
      </c>
      <c r="I174" s="21">
        <f t="shared" si="40"/>
        <v>499038.71999999997</v>
      </c>
      <c r="J174" s="27">
        <f t="shared" si="32"/>
        <v>99.807744</v>
      </c>
    </row>
    <row r="175" spans="1:10" x14ac:dyDescent="0.2">
      <c r="A175" s="28" t="s">
        <v>51</v>
      </c>
      <c r="B175" s="19" t="s">
        <v>171</v>
      </c>
      <c r="C175" s="19" t="s">
        <v>17</v>
      </c>
      <c r="D175" s="19" t="s">
        <v>49</v>
      </c>
      <c r="E175" s="19" t="s">
        <v>221</v>
      </c>
      <c r="F175" s="19"/>
      <c r="G175" s="2">
        <f>G176</f>
        <v>500000</v>
      </c>
      <c r="H175" s="2">
        <f t="shared" ref="H175:I176" si="41">H176</f>
        <v>500000</v>
      </c>
      <c r="I175" s="2">
        <f t="shared" si="41"/>
        <v>499038.71999999997</v>
      </c>
      <c r="J175" s="29">
        <f t="shared" si="32"/>
        <v>99.807744</v>
      </c>
    </row>
    <row r="176" spans="1:10" ht="25.5" x14ac:dyDescent="0.2">
      <c r="A176" s="30" t="s">
        <v>23</v>
      </c>
      <c r="B176" s="19" t="s">
        <v>171</v>
      </c>
      <c r="C176" s="19" t="s">
        <v>17</v>
      </c>
      <c r="D176" s="19" t="s">
        <v>49</v>
      </c>
      <c r="E176" s="19" t="s">
        <v>221</v>
      </c>
      <c r="F176" s="19">
        <v>200</v>
      </c>
      <c r="G176" s="2">
        <f>G177</f>
        <v>500000</v>
      </c>
      <c r="H176" s="2">
        <f t="shared" si="41"/>
        <v>500000</v>
      </c>
      <c r="I176" s="2">
        <f t="shared" si="41"/>
        <v>499038.71999999997</v>
      </c>
      <c r="J176" s="29">
        <f t="shared" si="32"/>
        <v>99.807744</v>
      </c>
    </row>
    <row r="177" spans="1:10" ht="25.5" x14ac:dyDescent="0.2">
      <c r="A177" s="30" t="s">
        <v>24</v>
      </c>
      <c r="B177" s="19" t="s">
        <v>171</v>
      </c>
      <c r="C177" s="19" t="s">
        <v>17</v>
      </c>
      <c r="D177" s="19" t="s">
        <v>49</v>
      </c>
      <c r="E177" s="19" t="s">
        <v>221</v>
      </c>
      <c r="F177" s="19">
        <v>240</v>
      </c>
      <c r="G177" s="2">
        <v>500000</v>
      </c>
      <c r="H177" s="2">
        <v>500000</v>
      </c>
      <c r="I177" s="2">
        <v>499038.71999999997</v>
      </c>
      <c r="J177" s="29">
        <f t="shared" si="32"/>
        <v>99.807744</v>
      </c>
    </row>
    <row r="178" spans="1:10" ht="15" customHeight="1" x14ac:dyDescent="0.2">
      <c r="A178" s="16" t="s">
        <v>52</v>
      </c>
      <c r="B178" s="17" t="s">
        <v>171</v>
      </c>
      <c r="C178" s="17" t="s">
        <v>42</v>
      </c>
      <c r="D178" s="17"/>
      <c r="E178" s="17"/>
      <c r="F178" s="17"/>
      <c r="G178" s="39">
        <f>G179</f>
        <v>635500</v>
      </c>
      <c r="H178" s="39">
        <f>H179</f>
        <v>736160</v>
      </c>
      <c r="I178" s="39">
        <f>I179</f>
        <v>734322.38</v>
      </c>
      <c r="J178" s="29">
        <f t="shared" si="32"/>
        <v>99.750377635296672</v>
      </c>
    </row>
    <row r="179" spans="1:10" ht="15" customHeight="1" x14ac:dyDescent="0.2">
      <c r="A179" s="22" t="s">
        <v>53</v>
      </c>
      <c r="B179" s="23" t="s">
        <v>171</v>
      </c>
      <c r="C179" s="23" t="s">
        <v>42</v>
      </c>
      <c r="D179" s="23" t="s">
        <v>14</v>
      </c>
      <c r="E179" s="23"/>
      <c r="F179" s="23"/>
      <c r="G179" s="21">
        <f>G180+G183</f>
        <v>635500</v>
      </c>
      <c r="H179" s="21">
        <f>H180+H183</f>
        <v>736160</v>
      </c>
      <c r="I179" s="21">
        <f>I180+I183</f>
        <v>734322.38</v>
      </c>
      <c r="J179" s="29">
        <f t="shared" si="32"/>
        <v>99.750377635296672</v>
      </c>
    </row>
    <row r="180" spans="1:10" ht="15" customHeight="1" x14ac:dyDescent="0.2">
      <c r="A180" s="28" t="s">
        <v>112</v>
      </c>
      <c r="B180" s="19" t="s">
        <v>171</v>
      </c>
      <c r="C180" s="19" t="s">
        <v>42</v>
      </c>
      <c r="D180" s="19" t="s">
        <v>14</v>
      </c>
      <c r="E180" s="20" t="s">
        <v>222</v>
      </c>
      <c r="F180" s="19"/>
      <c r="G180" s="2">
        <f t="shared" ref="G180:I181" si="42">G181</f>
        <v>535500</v>
      </c>
      <c r="H180" s="2">
        <f t="shared" si="42"/>
        <v>486900</v>
      </c>
      <c r="I180" s="2">
        <f t="shared" si="42"/>
        <v>485236.68</v>
      </c>
      <c r="J180" s="29">
        <f t="shared" si="32"/>
        <v>99.658385705483667</v>
      </c>
    </row>
    <row r="181" spans="1:10" ht="25.5" x14ac:dyDescent="0.2">
      <c r="A181" s="30" t="s">
        <v>23</v>
      </c>
      <c r="B181" s="19" t="s">
        <v>171</v>
      </c>
      <c r="C181" s="19" t="s">
        <v>42</v>
      </c>
      <c r="D181" s="19" t="s">
        <v>14</v>
      </c>
      <c r="E181" s="20" t="s">
        <v>222</v>
      </c>
      <c r="F181" s="19">
        <v>200</v>
      </c>
      <c r="G181" s="2">
        <f t="shared" si="42"/>
        <v>535500</v>
      </c>
      <c r="H181" s="2">
        <f t="shared" si="42"/>
        <v>486900</v>
      </c>
      <c r="I181" s="2">
        <f t="shared" si="42"/>
        <v>485236.68</v>
      </c>
      <c r="J181" s="29">
        <f t="shared" si="32"/>
        <v>99.658385705483667</v>
      </c>
    </row>
    <row r="182" spans="1:10" ht="25.5" x14ac:dyDescent="0.2">
      <c r="A182" s="30" t="s">
        <v>24</v>
      </c>
      <c r="B182" s="19" t="s">
        <v>171</v>
      </c>
      <c r="C182" s="19" t="s">
        <v>42</v>
      </c>
      <c r="D182" s="19" t="s">
        <v>14</v>
      </c>
      <c r="E182" s="20" t="s">
        <v>222</v>
      </c>
      <c r="F182" s="19">
        <v>240</v>
      </c>
      <c r="G182" s="2">
        <v>535500</v>
      </c>
      <c r="H182" s="2">
        <v>486900</v>
      </c>
      <c r="I182" s="2">
        <v>485236.68</v>
      </c>
      <c r="J182" s="29">
        <f t="shared" si="32"/>
        <v>99.658385705483667</v>
      </c>
    </row>
    <row r="183" spans="1:10" ht="25.5" x14ac:dyDescent="0.2">
      <c r="A183" s="66" t="s">
        <v>153</v>
      </c>
      <c r="B183" s="19" t="s">
        <v>171</v>
      </c>
      <c r="C183" s="67" t="s">
        <v>42</v>
      </c>
      <c r="D183" s="67" t="s">
        <v>14</v>
      </c>
      <c r="E183" s="20" t="s">
        <v>223</v>
      </c>
      <c r="F183" s="68"/>
      <c r="G183" s="2">
        <f t="shared" ref="G183:I184" si="43">G184</f>
        <v>100000</v>
      </c>
      <c r="H183" s="2">
        <f t="shared" si="43"/>
        <v>249260</v>
      </c>
      <c r="I183" s="2">
        <f t="shared" si="43"/>
        <v>249085.7</v>
      </c>
      <c r="J183" s="29">
        <f t="shared" si="32"/>
        <v>99.930073016127736</v>
      </c>
    </row>
    <row r="184" spans="1:10" ht="25.5" x14ac:dyDescent="0.2">
      <c r="A184" s="66" t="s">
        <v>23</v>
      </c>
      <c r="B184" s="19" t="s">
        <v>171</v>
      </c>
      <c r="C184" s="67" t="s">
        <v>42</v>
      </c>
      <c r="D184" s="67" t="s">
        <v>14</v>
      </c>
      <c r="E184" s="20" t="s">
        <v>223</v>
      </c>
      <c r="F184" s="19">
        <v>200</v>
      </c>
      <c r="G184" s="2">
        <f t="shared" si="43"/>
        <v>100000</v>
      </c>
      <c r="H184" s="2">
        <f t="shared" si="43"/>
        <v>249260</v>
      </c>
      <c r="I184" s="2">
        <f t="shared" si="43"/>
        <v>249085.7</v>
      </c>
      <c r="J184" s="29">
        <f t="shared" si="32"/>
        <v>99.930073016127736</v>
      </c>
    </row>
    <row r="185" spans="1:10" ht="25.5" x14ac:dyDescent="0.2">
      <c r="A185" s="66" t="s">
        <v>24</v>
      </c>
      <c r="B185" s="19" t="s">
        <v>171</v>
      </c>
      <c r="C185" s="67" t="s">
        <v>42</v>
      </c>
      <c r="D185" s="67" t="s">
        <v>14</v>
      </c>
      <c r="E185" s="20" t="s">
        <v>223</v>
      </c>
      <c r="F185" s="19">
        <v>240</v>
      </c>
      <c r="G185" s="2">
        <v>100000</v>
      </c>
      <c r="H185" s="2">
        <v>249260</v>
      </c>
      <c r="I185" s="2">
        <v>249085.7</v>
      </c>
      <c r="J185" s="29">
        <f t="shared" si="32"/>
        <v>99.930073016127736</v>
      </c>
    </row>
    <row r="186" spans="1:10" ht="25.5" x14ac:dyDescent="0.2">
      <c r="A186" s="69" t="s">
        <v>172</v>
      </c>
      <c r="B186" s="12" t="s">
        <v>173</v>
      </c>
      <c r="C186" s="70" t="s">
        <v>0</v>
      </c>
      <c r="D186" s="70" t="s">
        <v>0</v>
      </c>
      <c r="E186" s="71" t="s">
        <v>0</v>
      </c>
      <c r="F186" s="72" t="s">
        <v>0</v>
      </c>
      <c r="G186" s="14">
        <f>G187+G266+G273+G286+G315+G354+G363+G392+G424+G449</f>
        <v>514901188.92999995</v>
      </c>
      <c r="H186" s="14">
        <f>H187+H266+H273+H286+H315+H354+H363+H392+H424+H449</f>
        <v>723595407.70000005</v>
      </c>
      <c r="I186" s="14">
        <f>I187+I266+I273+I286+I315+I354+I363+I392+I424+I449</f>
        <v>616861886.95999992</v>
      </c>
      <c r="J186" s="15">
        <f t="shared" si="32"/>
        <v>85.249558025905628</v>
      </c>
    </row>
    <row r="187" spans="1:10" ht="13.5" x14ac:dyDescent="0.2">
      <c r="A187" s="16" t="s">
        <v>13</v>
      </c>
      <c r="B187" s="12" t="s">
        <v>173</v>
      </c>
      <c r="C187" s="18" t="s">
        <v>14</v>
      </c>
      <c r="D187" s="73" t="s">
        <v>0</v>
      </c>
      <c r="E187" s="74" t="s">
        <v>0</v>
      </c>
      <c r="F187" s="48" t="s">
        <v>0</v>
      </c>
      <c r="G187" s="39">
        <f>G188+G233+G237</f>
        <v>53030014</v>
      </c>
      <c r="H187" s="39">
        <f>H188+H233+H237</f>
        <v>54249448.609999999</v>
      </c>
      <c r="I187" s="39">
        <f>I188+I233+I237</f>
        <v>51732256.760000005</v>
      </c>
      <c r="J187" s="15">
        <f t="shared" si="32"/>
        <v>95.359967862353557</v>
      </c>
    </row>
    <row r="188" spans="1:10" ht="40.5" x14ac:dyDescent="0.2">
      <c r="A188" s="22" t="s">
        <v>16</v>
      </c>
      <c r="B188" s="75" t="s">
        <v>173</v>
      </c>
      <c r="C188" s="23" t="s">
        <v>14</v>
      </c>
      <c r="D188" s="23" t="s">
        <v>17</v>
      </c>
      <c r="E188" s="76"/>
      <c r="F188" s="48"/>
      <c r="G188" s="21">
        <f>G189+G194+G199+G202+G207+G212+G217+G220+G230+G227</f>
        <v>43166550</v>
      </c>
      <c r="H188" s="21">
        <f t="shared" ref="H188:I188" si="44">H189+H194+H199+H202+H207+H212+H217+H220+H230+H227</f>
        <v>44818722</v>
      </c>
      <c r="I188" s="21">
        <f t="shared" si="44"/>
        <v>42691847.670000002</v>
      </c>
      <c r="J188" s="15">
        <f t="shared" si="32"/>
        <v>95.254495810924737</v>
      </c>
    </row>
    <row r="189" spans="1:10" ht="114.75" x14ac:dyDescent="0.2">
      <c r="A189" s="45" t="s">
        <v>182</v>
      </c>
      <c r="B189" s="19" t="s">
        <v>173</v>
      </c>
      <c r="C189" s="19" t="s">
        <v>14</v>
      </c>
      <c r="D189" s="19" t="s">
        <v>17</v>
      </c>
      <c r="E189" s="19" t="s">
        <v>224</v>
      </c>
      <c r="F189" s="19"/>
      <c r="G189" s="2">
        <f>G190+G192</f>
        <v>1404133</v>
      </c>
      <c r="H189" s="2">
        <f>H190+H192</f>
        <v>1404133</v>
      </c>
      <c r="I189" s="2">
        <f>I190+I192</f>
        <v>1375520.65</v>
      </c>
      <c r="J189" s="29">
        <f t="shared" si="32"/>
        <v>97.962276365557955</v>
      </c>
    </row>
    <row r="190" spans="1:10" ht="51" x14ac:dyDescent="0.2">
      <c r="A190" s="30" t="s">
        <v>18</v>
      </c>
      <c r="B190" s="19" t="s">
        <v>173</v>
      </c>
      <c r="C190" s="19" t="s">
        <v>14</v>
      </c>
      <c r="D190" s="19" t="s">
        <v>17</v>
      </c>
      <c r="E190" s="19" t="s">
        <v>224</v>
      </c>
      <c r="F190" s="19">
        <v>100</v>
      </c>
      <c r="G190" s="2">
        <f>G191</f>
        <v>1118000</v>
      </c>
      <c r="H190" s="2">
        <f>H191</f>
        <v>983262.76</v>
      </c>
      <c r="I190" s="2">
        <f>I191</f>
        <v>983262.76</v>
      </c>
      <c r="J190" s="29">
        <f t="shared" si="32"/>
        <v>100</v>
      </c>
    </row>
    <row r="191" spans="1:10" ht="25.5" x14ac:dyDescent="0.2">
      <c r="A191" s="30" t="s">
        <v>19</v>
      </c>
      <c r="B191" s="19" t="s">
        <v>173</v>
      </c>
      <c r="C191" s="19" t="s">
        <v>14</v>
      </c>
      <c r="D191" s="19" t="s">
        <v>17</v>
      </c>
      <c r="E191" s="19" t="s">
        <v>224</v>
      </c>
      <c r="F191" s="19">
        <v>120</v>
      </c>
      <c r="G191" s="2">
        <v>1118000</v>
      </c>
      <c r="H191" s="2">
        <v>983262.76</v>
      </c>
      <c r="I191" s="2">
        <v>983262.76</v>
      </c>
      <c r="J191" s="29">
        <f t="shared" si="32"/>
        <v>100</v>
      </c>
    </row>
    <row r="192" spans="1:10" ht="25.5" x14ac:dyDescent="0.2">
      <c r="A192" s="30" t="s">
        <v>23</v>
      </c>
      <c r="B192" s="19" t="s">
        <v>173</v>
      </c>
      <c r="C192" s="19" t="s">
        <v>14</v>
      </c>
      <c r="D192" s="19" t="s">
        <v>17</v>
      </c>
      <c r="E192" s="19" t="s">
        <v>224</v>
      </c>
      <c r="F192" s="19">
        <v>200</v>
      </c>
      <c r="G192" s="2">
        <f>G193</f>
        <v>286133</v>
      </c>
      <c r="H192" s="2">
        <f>H193</f>
        <v>420870.24</v>
      </c>
      <c r="I192" s="2">
        <f>I193</f>
        <v>392257.89</v>
      </c>
      <c r="J192" s="29">
        <f t="shared" si="32"/>
        <v>93.201621953597865</v>
      </c>
    </row>
    <row r="193" spans="1:10" ht="25.5" x14ac:dyDescent="0.2">
      <c r="A193" s="30" t="s">
        <v>24</v>
      </c>
      <c r="B193" s="19" t="s">
        <v>173</v>
      </c>
      <c r="C193" s="19" t="s">
        <v>14</v>
      </c>
      <c r="D193" s="19" t="s">
        <v>17</v>
      </c>
      <c r="E193" s="19" t="s">
        <v>224</v>
      </c>
      <c r="F193" s="19">
        <v>240</v>
      </c>
      <c r="G193" s="2">
        <v>286133</v>
      </c>
      <c r="H193" s="2">
        <v>420870.24</v>
      </c>
      <c r="I193" s="2">
        <v>392257.89</v>
      </c>
      <c r="J193" s="29">
        <f t="shared" si="32"/>
        <v>93.201621953597865</v>
      </c>
    </row>
    <row r="194" spans="1:10" ht="114.75" x14ac:dyDescent="0.2">
      <c r="A194" s="45" t="s">
        <v>183</v>
      </c>
      <c r="B194" s="19" t="s">
        <v>173</v>
      </c>
      <c r="C194" s="19" t="s">
        <v>14</v>
      </c>
      <c r="D194" s="19" t="s">
        <v>17</v>
      </c>
      <c r="E194" s="19" t="s">
        <v>225</v>
      </c>
      <c r="F194" s="19"/>
      <c r="G194" s="2">
        <f>G195+G197</f>
        <v>561653</v>
      </c>
      <c r="H194" s="2">
        <f>H195+H197</f>
        <v>561653</v>
      </c>
      <c r="I194" s="2">
        <f>I195+I197</f>
        <v>561653</v>
      </c>
      <c r="J194" s="29">
        <f t="shared" si="32"/>
        <v>100</v>
      </c>
    </row>
    <row r="195" spans="1:10" ht="51" x14ac:dyDescent="0.2">
      <c r="A195" s="30" t="s">
        <v>18</v>
      </c>
      <c r="B195" s="19" t="s">
        <v>173</v>
      </c>
      <c r="C195" s="19" t="s">
        <v>14</v>
      </c>
      <c r="D195" s="19" t="s">
        <v>17</v>
      </c>
      <c r="E195" s="19" t="s">
        <v>225</v>
      </c>
      <c r="F195" s="19">
        <v>100</v>
      </c>
      <c r="G195" s="2">
        <f>G196</f>
        <v>440300</v>
      </c>
      <c r="H195" s="2">
        <f>H196</f>
        <v>417388.9</v>
      </c>
      <c r="I195" s="2">
        <f>I196</f>
        <v>417388.9</v>
      </c>
      <c r="J195" s="29">
        <f t="shared" si="32"/>
        <v>100</v>
      </c>
    </row>
    <row r="196" spans="1:10" ht="25.5" x14ac:dyDescent="0.2">
      <c r="A196" s="30" t="s">
        <v>19</v>
      </c>
      <c r="B196" s="19" t="s">
        <v>173</v>
      </c>
      <c r="C196" s="19" t="s">
        <v>14</v>
      </c>
      <c r="D196" s="19" t="s">
        <v>17</v>
      </c>
      <c r="E196" s="19" t="s">
        <v>225</v>
      </c>
      <c r="F196" s="19">
        <v>120</v>
      </c>
      <c r="G196" s="2">
        <v>440300</v>
      </c>
      <c r="H196" s="2">
        <v>417388.9</v>
      </c>
      <c r="I196" s="77">
        <v>417388.9</v>
      </c>
      <c r="J196" s="29">
        <f>I196/H196*100</f>
        <v>100</v>
      </c>
    </row>
    <row r="197" spans="1:10" ht="25.5" x14ac:dyDescent="0.2">
      <c r="A197" s="30" t="s">
        <v>23</v>
      </c>
      <c r="B197" s="19" t="s">
        <v>173</v>
      </c>
      <c r="C197" s="19" t="s">
        <v>14</v>
      </c>
      <c r="D197" s="19" t="s">
        <v>17</v>
      </c>
      <c r="E197" s="19" t="s">
        <v>225</v>
      </c>
      <c r="F197" s="19">
        <v>200</v>
      </c>
      <c r="G197" s="2">
        <f>G198</f>
        <v>121353</v>
      </c>
      <c r="H197" s="2">
        <f>H198</f>
        <v>144264.1</v>
      </c>
      <c r="I197" s="2">
        <f>I198</f>
        <v>144264.1</v>
      </c>
      <c r="J197" s="29">
        <f t="shared" ref="J197:J282" si="45">I197/H197*100</f>
        <v>100</v>
      </c>
    </row>
    <row r="198" spans="1:10" ht="25.5" x14ac:dyDescent="0.2">
      <c r="A198" s="30" t="s">
        <v>24</v>
      </c>
      <c r="B198" s="19" t="s">
        <v>173</v>
      </c>
      <c r="C198" s="19" t="s">
        <v>14</v>
      </c>
      <c r="D198" s="19" t="s">
        <v>17</v>
      </c>
      <c r="E198" s="19" t="s">
        <v>225</v>
      </c>
      <c r="F198" s="19">
        <v>240</v>
      </c>
      <c r="G198" s="2">
        <v>121353</v>
      </c>
      <c r="H198" s="2">
        <v>144264.1</v>
      </c>
      <c r="I198" s="2">
        <v>144264.1</v>
      </c>
      <c r="J198" s="29">
        <f t="shared" si="45"/>
        <v>100</v>
      </c>
    </row>
    <row r="199" spans="1:10" ht="127.5" x14ac:dyDescent="0.2">
      <c r="A199" s="45" t="s">
        <v>186</v>
      </c>
      <c r="B199" s="19" t="s">
        <v>173</v>
      </c>
      <c r="C199" s="19" t="s">
        <v>14</v>
      </c>
      <c r="D199" s="19" t="s">
        <v>17</v>
      </c>
      <c r="E199" s="19" t="s">
        <v>226</v>
      </c>
      <c r="F199" s="19"/>
      <c r="G199" s="2">
        <f t="shared" ref="G199:I200" si="46">G200</f>
        <v>400</v>
      </c>
      <c r="H199" s="2">
        <f t="shared" si="46"/>
        <v>400</v>
      </c>
      <c r="I199" s="2">
        <f t="shared" si="46"/>
        <v>200</v>
      </c>
      <c r="J199" s="29">
        <f t="shared" si="45"/>
        <v>50</v>
      </c>
    </row>
    <row r="200" spans="1:10" ht="25.5" x14ac:dyDescent="0.2">
      <c r="A200" s="30" t="s">
        <v>23</v>
      </c>
      <c r="B200" s="19" t="s">
        <v>173</v>
      </c>
      <c r="C200" s="19" t="s">
        <v>14</v>
      </c>
      <c r="D200" s="19" t="s">
        <v>17</v>
      </c>
      <c r="E200" s="19" t="s">
        <v>226</v>
      </c>
      <c r="F200" s="19">
        <v>200</v>
      </c>
      <c r="G200" s="2">
        <f t="shared" si="46"/>
        <v>400</v>
      </c>
      <c r="H200" s="2">
        <f t="shared" si="46"/>
        <v>400</v>
      </c>
      <c r="I200" s="2">
        <f t="shared" si="46"/>
        <v>200</v>
      </c>
      <c r="J200" s="29">
        <f t="shared" si="45"/>
        <v>50</v>
      </c>
    </row>
    <row r="201" spans="1:10" ht="25.5" x14ac:dyDescent="0.2">
      <c r="A201" s="30" t="s">
        <v>24</v>
      </c>
      <c r="B201" s="19" t="s">
        <v>173</v>
      </c>
      <c r="C201" s="19" t="s">
        <v>14</v>
      </c>
      <c r="D201" s="19" t="s">
        <v>17</v>
      </c>
      <c r="E201" s="19" t="s">
        <v>226</v>
      </c>
      <c r="F201" s="19">
        <v>240</v>
      </c>
      <c r="G201" s="2">
        <v>400</v>
      </c>
      <c r="H201" s="2">
        <v>400</v>
      </c>
      <c r="I201" s="2">
        <v>200</v>
      </c>
      <c r="J201" s="29">
        <f t="shared" si="45"/>
        <v>50</v>
      </c>
    </row>
    <row r="202" spans="1:10" ht="25.5" x14ac:dyDescent="0.2">
      <c r="A202" s="78" t="s">
        <v>184</v>
      </c>
      <c r="B202" s="79" t="s">
        <v>173</v>
      </c>
      <c r="C202" s="19" t="s">
        <v>14</v>
      </c>
      <c r="D202" s="19" t="s">
        <v>17</v>
      </c>
      <c r="E202" s="80" t="s">
        <v>227</v>
      </c>
      <c r="F202" s="81" t="s">
        <v>0</v>
      </c>
      <c r="G202" s="47">
        <f>G203+G205</f>
        <v>1684959</v>
      </c>
      <c r="H202" s="47">
        <f>H203+H205</f>
        <v>1684959</v>
      </c>
      <c r="I202" s="47">
        <f>I203+I205</f>
        <v>1684959</v>
      </c>
      <c r="J202" s="29">
        <f t="shared" si="45"/>
        <v>100</v>
      </c>
    </row>
    <row r="203" spans="1:10" ht="51" x14ac:dyDescent="0.2">
      <c r="A203" s="82" t="s">
        <v>18</v>
      </c>
      <c r="B203" s="19" t="s">
        <v>173</v>
      </c>
      <c r="C203" s="19" t="s">
        <v>14</v>
      </c>
      <c r="D203" s="19" t="s">
        <v>17</v>
      </c>
      <c r="E203" s="80" t="s">
        <v>227</v>
      </c>
      <c r="F203" s="83" t="s">
        <v>21</v>
      </c>
      <c r="G203" s="2">
        <f>G204</f>
        <v>1350000</v>
      </c>
      <c r="H203" s="2">
        <f>H204</f>
        <v>1369696.39</v>
      </c>
      <c r="I203" s="2">
        <f>I204</f>
        <v>1369696.39</v>
      </c>
      <c r="J203" s="29">
        <f t="shared" si="45"/>
        <v>100</v>
      </c>
    </row>
    <row r="204" spans="1:10" ht="25.5" x14ac:dyDescent="0.2">
      <c r="A204" s="82" t="s">
        <v>19</v>
      </c>
      <c r="B204" s="19" t="s">
        <v>173</v>
      </c>
      <c r="C204" s="19" t="s">
        <v>14</v>
      </c>
      <c r="D204" s="19" t="s">
        <v>17</v>
      </c>
      <c r="E204" s="80" t="s">
        <v>227</v>
      </c>
      <c r="F204" s="83" t="s">
        <v>22</v>
      </c>
      <c r="G204" s="2">
        <v>1350000</v>
      </c>
      <c r="H204" s="2">
        <v>1369696.39</v>
      </c>
      <c r="I204" s="2">
        <v>1369696.39</v>
      </c>
      <c r="J204" s="29">
        <f t="shared" si="45"/>
        <v>100</v>
      </c>
    </row>
    <row r="205" spans="1:10" ht="25.5" x14ac:dyDescent="0.2">
      <c r="A205" s="82" t="s">
        <v>23</v>
      </c>
      <c r="B205" s="19" t="s">
        <v>173</v>
      </c>
      <c r="C205" s="19" t="s">
        <v>14</v>
      </c>
      <c r="D205" s="19" t="s">
        <v>17</v>
      </c>
      <c r="E205" s="80" t="s">
        <v>227</v>
      </c>
      <c r="F205" s="83" t="s">
        <v>43</v>
      </c>
      <c r="G205" s="2">
        <f>G206</f>
        <v>334959</v>
      </c>
      <c r="H205" s="2">
        <f>H206</f>
        <v>315262.61</v>
      </c>
      <c r="I205" s="2">
        <f>I206</f>
        <v>315262.61</v>
      </c>
      <c r="J205" s="29">
        <f t="shared" si="45"/>
        <v>100</v>
      </c>
    </row>
    <row r="206" spans="1:10" ht="25.5" x14ac:dyDescent="0.2">
      <c r="A206" s="84" t="s">
        <v>24</v>
      </c>
      <c r="B206" s="85" t="s">
        <v>173</v>
      </c>
      <c r="C206" s="85" t="s">
        <v>14</v>
      </c>
      <c r="D206" s="85" t="s">
        <v>17</v>
      </c>
      <c r="E206" s="86" t="s">
        <v>227</v>
      </c>
      <c r="F206" s="87" t="s">
        <v>44</v>
      </c>
      <c r="G206" s="88">
        <v>334959</v>
      </c>
      <c r="H206" s="88">
        <v>315262.61</v>
      </c>
      <c r="I206" s="88">
        <v>315262.61</v>
      </c>
      <c r="J206" s="43">
        <f t="shared" si="45"/>
        <v>100</v>
      </c>
    </row>
    <row r="207" spans="1:10" ht="51" x14ac:dyDescent="0.2">
      <c r="A207" s="89" t="s">
        <v>275</v>
      </c>
      <c r="B207" s="19" t="s">
        <v>173</v>
      </c>
      <c r="C207" s="19" t="s">
        <v>14</v>
      </c>
      <c r="D207" s="19" t="s">
        <v>17</v>
      </c>
      <c r="E207" s="20" t="s">
        <v>276</v>
      </c>
      <c r="F207" s="19"/>
      <c r="G207" s="2">
        <f>G208+G210</f>
        <v>56165</v>
      </c>
      <c r="H207" s="2">
        <f>H208+H210</f>
        <v>56165</v>
      </c>
      <c r="I207" s="2">
        <f>I208+I210</f>
        <v>28270.99</v>
      </c>
      <c r="J207" s="43">
        <f t="shared" si="45"/>
        <v>50.335600462921747</v>
      </c>
    </row>
    <row r="208" spans="1:10" ht="51" x14ac:dyDescent="0.2">
      <c r="A208" s="82" t="s">
        <v>18</v>
      </c>
      <c r="B208" s="19" t="s">
        <v>173</v>
      </c>
      <c r="C208" s="19" t="s">
        <v>14</v>
      </c>
      <c r="D208" s="19" t="s">
        <v>17</v>
      </c>
      <c r="E208" s="20" t="s">
        <v>276</v>
      </c>
      <c r="F208" s="83" t="s">
        <v>21</v>
      </c>
      <c r="G208" s="2">
        <f>G209</f>
        <v>38020</v>
      </c>
      <c r="H208" s="2">
        <f>H209</f>
        <v>38020</v>
      </c>
      <c r="I208" s="2">
        <f>I209</f>
        <v>28270.99</v>
      </c>
      <c r="J208" s="43">
        <f t="shared" si="45"/>
        <v>74.358206207259343</v>
      </c>
    </row>
    <row r="209" spans="1:10" ht="25.5" x14ac:dyDescent="0.2">
      <c r="A209" s="82" t="s">
        <v>19</v>
      </c>
      <c r="B209" s="19" t="s">
        <v>173</v>
      </c>
      <c r="C209" s="19" t="s">
        <v>14</v>
      </c>
      <c r="D209" s="19" t="s">
        <v>17</v>
      </c>
      <c r="E209" s="20" t="s">
        <v>276</v>
      </c>
      <c r="F209" s="83" t="s">
        <v>22</v>
      </c>
      <c r="G209" s="2">
        <v>38020</v>
      </c>
      <c r="H209" s="2">
        <v>38020</v>
      </c>
      <c r="I209" s="2">
        <v>28270.99</v>
      </c>
      <c r="J209" s="43">
        <f t="shared" si="45"/>
        <v>74.358206207259343</v>
      </c>
    </row>
    <row r="210" spans="1:10" ht="28.5" customHeight="1" x14ac:dyDescent="0.2">
      <c r="A210" s="82" t="s">
        <v>23</v>
      </c>
      <c r="B210" s="19" t="s">
        <v>173</v>
      </c>
      <c r="C210" s="19" t="s">
        <v>14</v>
      </c>
      <c r="D210" s="19" t="s">
        <v>17</v>
      </c>
      <c r="E210" s="20" t="s">
        <v>276</v>
      </c>
      <c r="F210" s="19" t="s">
        <v>43</v>
      </c>
      <c r="G210" s="2">
        <f>G211</f>
        <v>18145</v>
      </c>
      <c r="H210" s="2">
        <f>H211</f>
        <v>18145</v>
      </c>
      <c r="I210" s="2">
        <f>I211</f>
        <v>0</v>
      </c>
      <c r="J210" s="43">
        <f t="shared" si="45"/>
        <v>0</v>
      </c>
    </row>
    <row r="211" spans="1:10" ht="25.5" x14ac:dyDescent="0.2">
      <c r="A211" s="84" t="s">
        <v>24</v>
      </c>
      <c r="B211" s="19" t="s">
        <v>173</v>
      </c>
      <c r="C211" s="19" t="s">
        <v>14</v>
      </c>
      <c r="D211" s="19" t="s">
        <v>17</v>
      </c>
      <c r="E211" s="20" t="s">
        <v>276</v>
      </c>
      <c r="F211" s="19" t="s">
        <v>44</v>
      </c>
      <c r="G211" s="2">
        <v>18145</v>
      </c>
      <c r="H211" s="2">
        <v>18145</v>
      </c>
      <c r="I211" s="2"/>
      <c r="J211" s="43">
        <f t="shared" si="45"/>
        <v>0</v>
      </c>
    </row>
    <row r="212" spans="1:10" ht="38.25" x14ac:dyDescent="0.2">
      <c r="A212" s="45" t="s">
        <v>50</v>
      </c>
      <c r="B212" s="19" t="s">
        <v>173</v>
      </c>
      <c r="C212" s="19" t="s">
        <v>14</v>
      </c>
      <c r="D212" s="19" t="s">
        <v>17</v>
      </c>
      <c r="E212" s="19" t="s">
        <v>228</v>
      </c>
      <c r="F212" s="19"/>
      <c r="G212" s="2">
        <f>G213+G215</f>
        <v>421240</v>
      </c>
      <c r="H212" s="2">
        <f>H213+H215</f>
        <v>421240</v>
      </c>
      <c r="I212" s="2">
        <f>I213+I215</f>
        <v>270700.78999999998</v>
      </c>
      <c r="J212" s="29">
        <f t="shared" si="45"/>
        <v>64.262840660905894</v>
      </c>
    </row>
    <row r="213" spans="1:10" ht="51" x14ac:dyDescent="0.2">
      <c r="A213" s="30" t="s">
        <v>18</v>
      </c>
      <c r="B213" s="19" t="s">
        <v>173</v>
      </c>
      <c r="C213" s="19" t="s">
        <v>14</v>
      </c>
      <c r="D213" s="19" t="s">
        <v>17</v>
      </c>
      <c r="E213" s="19" t="s">
        <v>228</v>
      </c>
      <c r="F213" s="19">
        <v>100</v>
      </c>
      <c r="G213" s="2">
        <f>G214</f>
        <v>279500</v>
      </c>
      <c r="H213" s="2">
        <f>H214</f>
        <v>279500</v>
      </c>
      <c r="I213" s="2">
        <f>I214</f>
        <v>217738.87</v>
      </c>
      <c r="J213" s="29">
        <f t="shared" si="45"/>
        <v>77.902994633273707</v>
      </c>
    </row>
    <row r="214" spans="1:10" ht="25.5" x14ac:dyDescent="0.2">
      <c r="A214" s="30" t="s">
        <v>19</v>
      </c>
      <c r="B214" s="19" t="s">
        <v>173</v>
      </c>
      <c r="C214" s="19" t="s">
        <v>14</v>
      </c>
      <c r="D214" s="19" t="s">
        <v>17</v>
      </c>
      <c r="E214" s="19" t="s">
        <v>228</v>
      </c>
      <c r="F214" s="19">
        <v>120</v>
      </c>
      <c r="G214" s="2">
        <v>279500</v>
      </c>
      <c r="H214" s="2">
        <v>279500</v>
      </c>
      <c r="I214" s="2">
        <v>217738.87</v>
      </c>
      <c r="J214" s="29">
        <f t="shared" si="45"/>
        <v>77.902994633273707</v>
      </c>
    </row>
    <row r="215" spans="1:10" ht="25.5" x14ac:dyDescent="0.2">
      <c r="A215" s="30" t="s">
        <v>23</v>
      </c>
      <c r="B215" s="19" t="s">
        <v>173</v>
      </c>
      <c r="C215" s="19" t="s">
        <v>14</v>
      </c>
      <c r="D215" s="19" t="s">
        <v>17</v>
      </c>
      <c r="E215" s="19" t="s">
        <v>228</v>
      </c>
      <c r="F215" s="19" t="s">
        <v>43</v>
      </c>
      <c r="G215" s="2">
        <f>G216</f>
        <v>141740</v>
      </c>
      <c r="H215" s="2">
        <f>H216</f>
        <v>141740</v>
      </c>
      <c r="I215" s="2">
        <f>I216</f>
        <v>52961.919999999998</v>
      </c>
      <c r="J215" s="29">
        <f t="shared" si="45"/>
        <v>37.365542542683791</v>
      </c>
    </row>
    <row r="216" spans="1:10" ht="25.5" x14ac:dyDescent="0.2">
      <c r="A216" s="30" t="s">
        <v>24</v>
      </c>
      <c r="B216" s="19" t="s">
        <v>173</v>
      </c>
      <c r="C216" s="19" t="s">
        <v>14</v>
      </c>
      <c r="D216" s="19" t="s">
        <v>17</v>
      </c>
      <c r="E216" s="19" t="s">
        <v>228</v>
      </c>
      <c r="F216" s="19" t="s">
        <v>44</v>
      </c>
      <c r="G216" s="2">
        <v>141740</v>
      </c>
      <c r="H216" s="2">
        <v>141740</v>
      </c>
      <c r="I216" s="2">
        <v>52961.919999999998</v>
      </c>
      <c r="J216" s="29">
        <f t="shared" si="45"/>
        <v>37.365542542683791</v>
      </c>
    </row>
    <row r="217" spans="1:10" ht="38.25" x14ac:dyDescent="0.2">
      <c r="A217" s="28" t="s">
        <v>102</v>
      </c>
      <c r="B217" s="19" t="s">
        <v>173</v>
      </c>
      <c r="C217" s="19" t="s">
        <v>14</v>
      </c>
      <c r="D217" s="19" t="s">
        <v>17</v>
      </c>
      <c r="E217" s="19" t="s">
        <v>229</v>
      </c>
      <c r="F217" s="49"/>
      <c r="G217" s="2">
        <f t="shared" ref="G217:I218" si="47">G218</f>
        <v>1847000</v>
      </c>
      <c r="H217" s="2">
        <f t="shared" si="47"/>
        <v>1847000</v>
      </c>
      <c r="I217" s="2">
        <f t="shared" si="47"/>
        <v>1819810.1</v>
      </c>
      <c r="J217" s="29">
        <f t="shared" si="45"/>
        <v>98.527888467785601</v>
      </c>
    </row>
    <row r="218" spans="1:10" ht="51" x14ac:dyDescent="0.2">
      <c r="A218" s="45" t="s">
        <v>18</v>
      </c>
      <c r="B218" s="19" t="s">
        <v>173</v>
      </c>
      <c r="C218" s="19" t="s">
        <v>14</v>
      </c>
      <c r="D218" s="19" t="s">
        <v>17</v>
      </c>
      <c r="E218" s="19" t="s">
        <v>229</v>
      </c>
      <c r="F218" s="19">
        <v>100</v>
      </c>
      <c r="G218" s="2">
        <f t="shared" si="47"/>
        <v>1847000</v>
      </c>
      <c r="H218" s="2">
        <f t="shared" si="47"/>
        <v>1847000</v>
      </c>
      <c r="I218" s="2">
        <f t="shared" si="47"/>
        <v>1819810.1</v>
      </c>
      <c r="J218" s="29">
        <f t="shared" si="45"/>
        <v>98.527888467785601</v>
      </c>
    </row>
    <row r="219" spans="1:10" ht="25.5" x14ac:dyDescent="0.2">
      <c r="A219" s="45" t="s">
        <v>19</v>
      </c>
      <c r="B219" s="19" t="s">
        <v>173</v>
      </c>
      <c r="C219" s="19" t="s">
        <v>14</v>
      </c>
      <c r="D219" s="19" t="s">
        <v>17</v>
      </c>
      <c r="E219" s="19" t="s">
        <v>229</v>
      </c>
      <c r="F219" s="19">
        <v>120</v>
      </c>
      <c r="G219" s="2">
        <v>1847000</v>
      </c>
      <c r="H219" s="2">
        <v>1847000</v>
      </c>
      <c r="I219" s="2">
        <v>1819810.1</v>
      </c>
      <c r="J219" s="29">
        <f t="shared" si="45"/>
        <v>98.527888467785601</v>
      </c>
    </row>
    <row r="220" spans="1:10" ht="25.5" x14ac:dyDescent="0.2">
      <c r="A220" s="28" t="s">
        <v>20</v>
      </c>
      <c r="B220" s="19" t="s">
        <v>173</v>
      </c>
      <c r="C220" s="19" t="s">
        <v>14</v>
      </c>
      <c r="D220" s="19" t="s">
        <v>17</v>
      </c>
      <c r="E220" s="19" t="s">
        <v>230</v>
      </c>
      <c r="F220" s="19"/>
      <c r="G220" s="2">
        <f>G221+G223+G225</f>
        <v>37191000</v>
      </c>
      <c r="H220" s="2">
        <f>H221+H223+H225</f>
        <v>36705780</v>
      </c>
      <c r="I220" s="2">
        <f>I221+I223+I225</f>
        <v>34813341.140000001</v>
      </c>
      <c r="J220" s="29">
        <f t="shared" si="45"/>
        <v>94.844302831870081</v>
      </c>
    </row>
    <row r="221" spans="1:10" ht="51" x14ac:dyDescent="0.2">
      <c r="A221" s="45" t="s">
        <v>18</v>
      </c>
      <c r="B221" s="19" t="s">
        <v>173</v>
      </c>
      <c r="C221" s="19" t="s">
        <v>14</v>
      </c>
      <c r="D221" s="19" t="s">
        <v>17</v>
      </c>
      <c r="E221" s="19" t="s">
        <v>230</v>
      </c>
      <c r="F221" s="19" t="s">
        <v>21</v>
      </c>
      <c r="G221" s="2">
        <f>G222</f>
        <v>30562000</v>
      </c>
      <c r="H221" s="2">
        <f>H222</f>
        <v>30353380</v>
      </c>
      <c r="I221" s="2">
        <f>I222</f>
        <v>29726552.09</v>
      </c>
      <c r="J221" s="29">
        <f t="shared" si="45"/>
        <v>97.934899144675157</v>
      </c>
    </row>
    <row r="222" spans="1:10" ht="25.5" x14ac:dyDescent="0.2">
      <c r="A222" s="45" t="s">
        <v>19</v>
      </c>
      <c r="B222" s="19" t="s">
        <v>173</v>
      </c>
      <c r="C222" s="19" t="s">
        <v>14</v>
      </c>
      <c r="D222" s="19" t="s">
        <v>17</v>
      </c>
      <c r="E222" s="19" t="s">
        <v>230</v>
      </c>
      <c r="F222" s="19" t="s">
        <v>22</v>
      </c>
      <c r="G222" s="2">
        <v>30562000</v>
      </c>
      <c r="H222" s="2">
        <v>30353380</v>
      </c>
      <c r="I222" s="2">
        <v>29726552.09</v>
      </c>
      <c r="J222" s="29">
        <f t="shared" si="45"/>
        <v>97.934899144675157</v>
      </c>
    </row>
    <row r="223" spans="1:10" ht="25.5" x14ac:dyDescent="0.2">
      <c r="A223" s="45" t="s">
        <v>23</v>
      </c>
      <c r="B223" s="19" t="s">
        <v>173</v>
      </c>
      <c r="C223" s="19" t="s">
        <v>14</v>
      </c>
      <c r="D223" s="19" t="s">
        <v>17</v>
      </c>
      <c r="E223" s="19" t="s">
        <v>230</v>
      </c>
      <c r="F223" s="19">
        <v>200</v>
      </c>
      <c r="G223" s="2">
        <f>G224</f>
        <v>6159000</v>
      </c>
      <c r="H223" s="2">
        <f>H224</f>
        <v>5897400</v>
      </c>
      <c r="I223" s="2">
        <f>I224</f>
        <v>4694635.05</v>
      </c>
      <c r="J223" s="29">
        <f t="shared" si="45"/>
        <v>79.605165835792036</v>
      </c>
    </row>
    <row r="224" spans="1:10" ht="25.5" x14ac:dyDescent="0.2">
      <c r="A224" s="45" t="s">
        <v>24</v>
      </c>
      <c r="B224" s="19" t="s">
        <v>173</v>
      </c>
      <c r="C224" s="19" t="s">
        <v>14</v>
      </c>
      <c r="D224" s="19" t="s">
        <v>17</v>
      </c>
      <c r="E224" s="19" t="s">
        <v>230</v>
      </c>
      <c r="F224" s="19">
        <v>240</v>
      </c>
      <c r="G224" s="2">
        <v>6159000</v>
      </c>
      <c r="H224" s="2">
        <v>5897400</v>
      </c>
      <c r="I224" s="2">
        <v>4694635.05</v>
      </c>
      <c r="J224" s="29">
        <f t="shared" si="45"/>
        <v>79.605165835792036</v>
      </c>
    </row>
    <row r="225" spans="1:10" x14ac:dyDescent="0.2">
      <c r="A225" s="30" t="s">
        <v>25</v>
      </c>
      <c r="B225" s="19" t="s">
        <v>173</v>
      </c>
      <c r="C225" s="19" t="s">
        <v>14</v>
      </c>
      <c r="D225" s="19" t="s">
        <v>17</v>
      </c>
      <c r="E225" s="19" t="s">
        <v>230</v>
      </c>
      <c r="F225" s="19">
        <v>800</v>
      </c>
      <c r="G225" s="2">
        <f>G226</f>
        <v>470000</v>
      </c>
      <c r="H225" s="2">
        <f>H226</f>
        <v>455000</v>
      </c>
      <c r="I225" s="2">
        <f>I226</f>
        <v>392154</v>
      </c>
      <c r="J225" s="29">
        <f t="shared" si="45"/>
        <v>86.187692307692316</v>
      </c>
    </row>
    <row r="226" spans="1:10" x14ac:dyDescent="0.2">
      <c r="A226" s="30" t="s">
        <v>26</v>
      </c>
      <c r="B226" s="19" t="s">
        <v>173</v>
      </c>
      <c r="C226" s="19" t="s">
        <v>14</v>
      </c>
      <c r="D226" s="19" t="s">
        <v>17</v>
      </c>
      <c r="E226" s="19" t="s">
        <v>230</v>
      </c>
      <c r="F226" s="19">
        <v>850</v>
      </c>
      <c r="G226" s="2">
        <v>470000</v>
      </c>
      <c r="H226" s="2">
        <v>455000</v>
      </c>
      <c r="I226" s="2">
        <v>392154</v>
      </c>
      <c r="J226" s="29">
        <f t="shared" si="45"/>
        <v>86.187692307692316</v>
      </c>
    </row>
    <row r="227" spans="1:10" s="128" customFormat="1" ht="25.5" x14ac:dyDescent="0.2">
      <c r="A227" s="30" t="s">
        <v>290</v>
      </c>
      <c r="B227" s="19" t="s">
        <v>173</v>
      </c>
      <c r="C227" s="19" t="s">
        <v>14</v>
      </c>
      <c r="D227" s="19" t="s">
        <v>17</v>
      </c>
      <c r="E227" s="19" t="s">
        <v>291</v>
      </c>
      <c r="F227" s="19"/>
      <c r="G227" s="2">
        <f t="shared" ref="G227:I228" si="48">G228</f>
        <v>0</v>
      </c>
      <c r="H227" s="2">
        <f t="shared" si="48"/>
        <v>1168004</v>
      </c>
      <c r="I227" s="2">
        <f t="shared" si="48"/>
        <v>1168004</v>
      </c>
      <c r="J227" s="29">
        <f t="shared" ref="J227:J229" si="49">I227/H227*100</f>
        <v>100</v>
      </c>
    </row>
    <row r="228" spans="1:10" s="128" customFormat="1" ht="51" x14ac:dyDescent="0.2">
      <c r="A228" s="30" t="s">
        <v>18</v>
      </c>
      <c r="B228" s="19" t="s">
        <v>173</v>
      </c>
      <c r="C228" s="19" t="s">
        <v>14</v>
      </c>
      <c r="D228" s="19" t="s">
        <v>17</v>
      </c>
      <c r="E228" s="19" t="s">
        <v>291</v>
      </c>
      <c r="F228" s="19" t="s">
        <v>21</v>
      </c>
      <c r="G228" s="2">
        <f t="shared" si="48"/>
        <v>0</v>
      </c>
      <c r="H228" s="2">
        <f t="shared" si="48"/>
        <v>1168004</v>
      </c>
      <c r="I228" s="2">
        <f t="shared" si="48"/>
        <v>1168004</v>
      </c>
      <c r="J228" s="29">
        <f t="shared" si="49"/>
        <v>100</v>
      </c>
    </row>
    <row r="229" spans="1:10" s="128" customFormat="1" ht="25.5" x14ac:dyDescent="0.2">
      <c r="A229" s="30" t="s">
        <v>19</v>
      </c>
      <c r="B229" s="19" t="s">
        <v>173</v>
      </c>
      <c r="C229" s="19" t="s">
        <v>14</v>
      </c>
      <c r="D229" s="19" t="s">
        <v>17</v>
      </c>
      <c r="E229" s="19" t="s">
        <v>291</v>
      </c>
      <c r="F229" s="19" t="s">
        <v>22</v>
      </c>
      <c r="G229" s="2"/>
      <c r="H229" s="2">
        <v>1168004</v>
      </c>
      <c r="I229" s="2">
        <v>1168004</v>
      </c>
      <c r="J229" s="29">
        <f t="shared" si="49"/>
        <v>100</v>
      </c>
    </row>
    <row r="230" spans="1:10" ht="51" x14ac:dyDescent="0.2">
      <c r="A230" s="30" t="s">
        <v>313</v>
      </c>
      <c r="B230" s="19" t="s">
        <v>173</v>
      </c>
      <c r="C230" s="19" t="s">
        <v>14</v>
      </c>
      <c r="D230" s="19" t="s">
        <v>17</v>
      </c>
      <c r="E230" s="19" t="s">
        <v>314</v>
      </c>
      <c r="F230" s="19"/>
      <c r="G230" s="2">
        <f t="shared" ref="G230:I231" si="50">G231</f>
        <v>0</v>
      </c>
      <c r="H230" s="2">
        <f t="shared" si="50"/>
        <v>969388</v>
      </c>
      <c r="I230" s="2">
        <f t="shared" si="50"/>
        <v>969388</v>
      </c>
      <c r="J230" s="29">
        <f t="shared" si="45"/>
        <v>100</v>
      </c>
    </row>
    <row r="231" spans="1:10" ht="51" x14ac:dyDescent="0.2">
      <c r="A231" s="30" t="s">
        <v>18</v>
      </c>
      <c r="B231" s="19" t="s">
        <v>173</v>
      </c>
      <c r="C231" s="19" t="s">
        <v>14</v>
      </c>
      <c r="D231" s="19" t="s">
        <v>17</v>
      </c>
      <c r="E231" s="19" t="s">
        <v>314</v>
      </c>
      <c r="F231" s="19" t="s">
        <v>21</v>
      </c>
      <c r="G231" s="2">
        <f t="shared" si="50"/>
        <v>0</v>
      </c>
      <c r="H231" s="2">
        <f t="shared" si="50"/>
        <v>969388</v>
      </c>
      <c r="I231" s="2">
        <f t="shared" si="50"/>
        <v>969388</v>
      </c>
      <c r="J231" s="29">
        <f t="shared" si="45"/>
        <v>100</v>
      </c>
    </row>
    <row r="232" spans="1:10" ht="25.5" x14ac:dyDescent="0.2">
      <c r="A232" s="30" t="s">
        <v>19</v>
      </c>
      <c r="B232" s="19" t="s">
        <v>173</v>
      </c>
      <c r="C232" s="19" t="s">
        <v>14</v>
      </c>
      <c r="D232" s="19" t="s">
        <v>17</v>
      </c>
      <c r="E232" s="19" t="s">
        <v>314</v>
      </c>
      <c r="F232" s="19" t="s">
        <v>22</v>
      </c>
      <c r="G232" s="2"/>
      <c r="H232" s="2">
        <v>969388</v>
      </c>
      <c r="I232" s="2">
        <v>969388</v>
      </c>
      <c r="J232" s="29">
        <f t="shared" si="45"/>
        <v>100</v>
      </c>
    </row>
    <row r="233" spans="1:10" ht="13.5" x14ac:dyDescent="0.2">
      <c r="A233" s="90" t="s">
        <v>103</v>
      </c>
      <c r="B233" s="23" t="s">
        <v>173</v>
      </c>
      <c r="C233" s="33" t="s">
        <v>14</v>
      </c>
      <c r="D233" s="33" t="s">
        <v>42</v>
      </c>
      <c r="E233" s="33"/>
      <c r="F233" s="33"/>
      <c r="G233" s="21">
        <f>G234</f>
        <v>2964</v>
      </c>
      <c r="H233" s="21">
        <f t="shared" ref="H233:I235" si="51">H234</f>
        <v>2964</v>
      </c>
      <c r="I233" s="21">
        <f t="shared" si="51"/>
        <v>2964</v>
      </c>
      <c r="J233" s="27">
        <f t="shared" si="45"/>
        <v>100</v>
      </c>
    </row>
    <row r="234" spans="1:10" ht="38.25" x14ac:dyDescent="0.2">
      <c r="A234" s="45" t="s">
        <v>104</v>
      </c>
      <c r="B234" s="19" t="s">
        <v>173</v>
      </c>
      <c r="C234" s="34" t="s">
        <v>14</v>
      </c>
      <c r="D234" s="34" t="s">
        <v>42</v>
      </c>
      <c r="E234" s="91" t="s">
        <v>231</v>
      </c>
      <c r="F234" s="34"/>
      <c r="G234" s="2">
        <f>G235</f>
        <v>2964</v>
      </c>
      <c r="H234" s="2">
        <f t="shared" si="51"/>
        <v>2964</v>
      </c>
      <c r="I234" s="2">
        <f t="shared" si="51"/>
        <v>2964</v>
      </c>
      <c r="J234" s="29">
        <f t="shared" si="45"/>
        <v>100</v>
      </c>
    </row>
    <row r="235" spans="1:10" ht="25.5" x14ac:dyDescent="0.2">
      <c r="A235" s="45" t="s">
        <v>23</v>
      </c>
      <c r="B235" s="19" t="s">
        <v>173</v>
      </c>
      <c r="C235" s="34" t="s">
        <v>14</v>
      </c>
      <c r="D235" s="34" t="s">
        <v>42</v>
      </c>
      <c r="E235" s="91" t="s">
        <v>231</v>
      </c>
      <c r="F235" s="34" t="s">
        <v>43</v>
      </c>
      <c r="G235" s="2">
        <f>G236</f>
        <v>2964</v>
      </c>
      <c r="H235" s="2">
        <f t="shared" si="51"/>
        <v>2964</v>
      </c>
      <c r="I235" s="2">
        <f t="shared" si="51"/>
        <v>2964</v>
      </c>
      <c r="J235" s="29">
        <f t="shared" si="45"/>
        <v>100</v>
      </c>
    </row>
    <row r="236" spans="1:10" ht="25.5" x14ac:dyDescent="0.2">
      <c r="A236" s="30" t="s">
        <v>24</v>
      </c>
      <c r="B236" s="19" t="s">
        <v>173</v>
      </c>
      <c r="C236" s="34" t="s">
        <v>14</v>
      </c>
      <c r="D236" s="34" t="s">
        <v>42</v>
      </c>
      <c r="E236" s="91" t="s">
        <v>231</v>
      </c>
      <c r="F236" s="34" t="s">
        <v>44</v>
      </c>
      <c r="G236" s="92">
        <v>2964</v>
      </c>
      <c r="H236" s="2">
        <v>2964</v>
      </c>
      <c r="I236" s="2">
        <v>2964</v>
      </c>
      <c r="J236" s="29">
        <f t="shared" si="45"/>
        <v>100</v>
      </c>
    </row>
    <row r="237" spans="1:10" ht="13.5" x14ac:dyDescent="0.2">
      <c r="A237" s="22" t="s">
        <v>28</v>
      </c>
      <c r="B237" s="23" t="s">
        <v>173</v>
      </c>
      <c r="C237" s="23" t="s">
        <v>14</v>
      </c>
      <c r="D237" s="23" t="s">
        <v>29</v>
      </c>
      <c r="E237" s="23"/>
      <c r="F237" s="23"/>
      <c r="G237" s="21">
        <f>G238+G241+G248+G251+G254+G259+G263</f>
        <v>9860500</v>
      </c>
      <c r="H237" s="21">
        <f>H238+H241+H248+H251+H254+H259+H263</f>
        <v>9427762.6099999994</v>
      </c>
      <c r="I237" s="21">
        <f>I238+I241+I248+I251+I254+I259+I263</f>
        <v>9037445.0899999999</v>
      </c>
      <c r="J237" s="27">
        <f t="shared" si="45"/>
        <v>95.859913574977057</v>
      </c>
    </row>
    <row r="238" spans="1:10" ht="25.5" x14ac:dyDescent="0.2">
      <c r="A238" s="28" t="s">
        <v>174</v>
      </c>
      <c r="B238" s="19" t="s">
        <v>173</v>
      </c>
      <c r="C238" s="34" t="s">
        <v>14</v>
      </c>
      <c r="D238" s="34" t="s">
        <v>29</v>
      </c>
      <c r="E238" s="34" t="s">
        <v>232</v>
      </c>
      <c r="F238" s="34"/>
      <c r="G238" s="2">
        <f t="shared" ref="G238:I239" si="52">G239</f>
        <v>140000</v>
      </c>
      <c r="H238" s="2">
        <f t="shared" si="52"/>
        <v>100000</v>
      </c>
      <c r="I238" s="2">
        <f t="shared" si="52"/>
        <v>100000</v>
      </c>
      <c r="J238" s="29">
        <f t="shared" si="45"/>
        <v>100</v>
      </c>
    </row>
    <row r="239" spans="1:10" ht="25.5" x14ac:dyDescent="0.2">
      <c r="A239" s="30" t="s">
        <v>23</v>
      </c>
      <c r="B239" s="19" t="s">
        <v>173</v>
      </c>
      <c r="C239" s="34" t="s">
        <v>14</v>
      </c>
      <c r="D239" s="34" t="s">
        <v>29</v>
      </c>
      <c r="E239" s="34" t="s">
        <v>232</v>
      </c>
      <c r="F239" s="34">
        <v>200</v>
      </c>
      <c r="G239" s="2">
        <f t="shared" si="52"/>
        <v>140000</v>
      </c>
      <c r="H239" s="2">
        <f t="shared" si="52"/>
        <v>100000</v>
      </c>
      <c r="I239" s="2">
        <f t="shared" si="52"/>
        <v>100000</v>
      </c>
      <c r="J239" s="29">
        <f t="shared" si="45"/>
        <v>100</v>
      </c>
    </row>
    <row r="240" spans="1:10" ht="25.5" x14ac:dyDescent="0.2">
      <c r="A240" s="30" t="s">
        <v>24</v>
      </c>
      <c r="B240" s="19" t="s">
        <v>173</v>
      </c>
      <c r="C240" s="34" t="s">
        <v>14</v>
      </c>
      <c r="D240" s="34" t="s">
        <v>29</v>
      </c>
      <c r="E240" s="34" t="s">
        <v>232</v>
      </c>
      <c r="F240" s="34">
        <v>240</v>
      </c>
      <c r="G240" s="2">
        <v>140000</v>
      </c>
      <c r="H240" s="2">
        <v>100000</v>
      </c>
      <c r="I240" s="2">
        <v>100000</v>
      </c>
      <c r="J240" s="29">
        <f t="shared" si="45"/>
        <v>100</v>
      </c>
    </row>
    <row r="241" spans="1:10" ht="31.5" customHeight="1" x14ac:dyDescent="0.2">
      <c r="A241" s="28" t="s">
        <v>115</v>
      </c>
      <c r="B241" s="19" t="s">
        <v>173</v>
      </c>
      <c r="C241" s="34" t="s">
        <v>14</v>
      </c>
      <c r="D241" s="34" t="s">
        <v>29</v>
      </c>
      <c r="E241" s="36" t="s">
        <v>233</v>
      </c>
      <c r="F241" s="37"/>
      <c r="G241" s="2">
        <f>G242+G244+G246</f>
        <v>4133500</v>
      </c>
      <c r="H241" s="2">
        <f>H242+H244+H246</f>
        <v>4043500</v>
      </c>
      <c r="I241" s="2">
        <f>I242+I244+I246</f>
        <v>3993445.96</v>
      </c>
      <c r="J241" s="29">
        <f t="shared" si="45"/>
        <v>98.76211104241375</v>
      </c>
    </row>
    <row r="242" spans="1:10" ht="51" x14ac:dyDescent="0.2">
      <c r="A242" s="35" t="s">
        <v>18</v>
      </c>
      <c r="B242" s="19" t="s">
        <v>173</v>
      </c>
      <c r="C242" s="34" t="s">
        <v>14</v>
      </c>
      <c r="D242" s="34" t="s">
        <v>29</v>
      </c>
      <c r="E242" s="36" t="s">
        <v>233</v>
      </c>
      <c r="F242" s="34">
        <v>100</v>
      </c>
      <c r="G242" s="2">
        <f>G243</f>
        <v>3606000</v>
      </c>
      <c r="H242" s="2">
        <f>H243</f>
        <v>3506000</v>
      </c>
      <c r="I242" s="2">
        <f>I243</f>
        <v>3460692.35</v>
      </c>
      <c r="J242" s="29">
        <f t="shared" si="45"/>
        <v>98.707711066742732</v>
      </c>
    </row>
    <row r="243" spans="1:10" x14ac:dyDescent="0.2">
      <c r="A243" s="35" t="s">
        <v>39</v>
      </c>
      <c r="B243" s="19" t="s">
        <v>173</v>
      </c>
      <c r="C243" s="34" t="s">
        <v>14</v>
      </c>
      <c r="D243" s="34" t="s">
        <v>29</v>
      </c>
      <c r="E243" s="36" t="s">
        <v>233</v>
      </c>
      <c r="F243" s="34">
        <v>110</v>
      </c>
      <c r="G243" s="2">
        <v>3606000</v>
      </c>
      <c r="H243" s="2">
        <v>3506000</v>
      </c>
      <c r="I243" s="2">
        <v>3460692.35</v>
      </c>
      <c r="J243" s="29">
        <f t="shared" si="45"/>
        <v>98.707711066742732</v>
      </c>
    </row>
    <row r="244" spans="1:10" ht="25.5" x14ac:dyDescent="0.2">
      <c r="A244" s="35" t="s">
        <v>23</v>
      </c>
      <c r="B244" s="19" t="s">
        <v>173</v>
      </c>
      <c r="C244" s="34" t="s">
        <v>14</v>
      </c>
      <c r="D244" s="34" t="s">
        <v>29</v>
      </c>
      <c r="E244" s="36" t="s">
        <v>233</v>
      </c>
      <c r="F244" s="34">
        <v>200</v>
      </c>
      <c r="G244" s="2">
        <f>G245</f>
        <v>520000</v>
      </c>
      <c r="H244" s="2">
        <f>H245</f>
        <v>530000</v>
      </c>
      <c r="I244" s="2">
        <f>I245</f>
        <v>527253.61</v>
      </c>
      <c r="J244" s="29">
        <f t="shared" si="45"/>
        <v>99.481813207547162</v>
      </c>
    </row>
    <row r="245" spans="1:10" ht="25.5" x14ac:dyDescent="0.2">
      <c r="A245" s="35" t="s">
        <v>24</v>
      </c>
      <c r="B245" s="19" t="s">
        <v>173</v>
      </c>
      <c r="C245" s="34" t="s">
        <v>14</v>
      </c>
      <c r="D245" s="34" t="s">
        <v>29</v>
      </c>
      <c r="E245" s="36" t="s">
        <v>233</v>
      </c>
      <c r="F245" s="34">
        <v>240</v>
      </c>
      <c r="G245" s="2">
        <v>520000</v>
      </c>
      <c r="H245" s="2">
        <v>530000</v>
      </c>
      <c r="I245" s="2">
        <v>527253.61</v>
      </c>
      <c r="J245" s="29">
        <f t="shared" si="45"/>
        <v>99.481813207547162</v>
      </c>
    </row>
    <row r="246" spans="1:10" x14ac:dyDescent="0.2">
      <c r="A246" s="30" t="s">
        <v>25</v>
      </c>
      <c r="B246" s="19" t="s">
        <v>173</v>
      </c>
      <c r="C246" s="34" t="s">
        <v>14</v>
      </c>
      <c r="D246" s="34" t="s">
        <v>29</v>
      </c>
      <c r="E246" s="36" t="s">
        <v>233</v>
      </c>
      <c r="F246" s="34" t="s">
        <v>60</v>
      </c>
      <c r="G246" s="2">
        <f>G247</f>
        <v>7500</v>
      </c>
      <c r="H246" s="2">
        <f>H247</f>
        <v>7500</v>
      </c>
      <c r="I246" s="2">
        <f>I247</f>
        <v>5500</v>
      </c>
      <c r="J246" s="29">
        <f t="shared" si="45"/>
        <v>73.333333333333329</v>
      </c>
    </row>
    <row r="247" spans="1:10" x14ac:dyDescent="0.2">
      <c r="A247" s="30" t="s">
        <v>26</v>
      </c>
      <c r="B247" s="19" t="s">
        <v>173</v>
      </c>
      <c r="C247" s="34" t="s">
        <v>14</v>
      </c>
      <c r="D247" s="34" t="s">
        <v>29</v>
      </c>
      <c r="E247" s="36" t="s">
        <v>233</v>
      </c>
      <c r="F247" s="34" t="s">
        <v>61</v>
      </c>
      <c r="G247" s="2">
        <v>7500</v>
      </c>
      <c r="H247" s="2">
        <v>7500</v>
      </c>
      <c r="I247" s="2">
        <v>5500</v>
      </c>
      <c r="J247" s="29">
        <f t="shared" si="45"/>
        <v>73.333333333333329</v>
      </c>
    </row>
    <row r="248" spans="1:10" x14ac:dyDescent="0.2">
      <c r="A248" s="28" t="s">
        <v>107</v>
      </c>
      <c r="B248" s="19" t="s">
        <v>173</v>
      </c>
      <c r="C248" s="34" t="s">
        <v>14</v>
      </c>
      <c r="D248" s="34" t="s">
        <v>29</v>
      </c>
      <c r="E248" s="34" t="s">
        <v>234</v>
      </c>
      <c r="F248" s="34"/>
      <c r="G248" s="2">
        <f t="shared" ref="G248:I249" si="53">G249</f>
        <v>84000</v>
      </c>
      <c r="H248" s="2">
        <f t="shared" si="53"/>
        <v>84000</v>
      </c>
      <c r="I248" s="2">
        <f t="shared" si="53"/>
        <v>84000</v>
      </c>
      <c r="J248" s="29">
        <f t="shared" si="45"/>
        <v>100</v>
      </c>
    </row>
    <row r="249" spans="1:10" x14ac:dyDescent="0.2">
      <c r="A249" s="30" t="s">
        <v>25</v>
      </c>
      <c r="B249" s="19" t="s">
        <v>173</v>
      </c>
      <c r="C249" s="34" t="s">
        <v>14</v>
      </c>
      <c r="D249" s="34" t="s">
        <v>29</v>
      </c>
      <c r="E249" s="34" t="s">
        <v>234</v>
      </c>
      <c r="F249" s="34" t="s">
        <v>60</v>
      </c>
      <c r="G249" s="2">
        <f t="shared" si="53"/>
        <v>84000</v>
      </c>
      <c r="H249" s="2">
        <f t="shared" si="53"/>
        <v>84000</v>
      </c>
      <c r="I249" s="2">
        <f t="shared" si="53"/>
        <v>84000</v>
      </c>
      <c r="J249" s="29">
        <f t="shared" si="45"/>
        <v>100</v>
      </c>
    </row>
    <row r="250" spans="1:10" x14ac:dyDescent="0.2">
      <c r="A250" s="30" t="s">
        <v>26</v>
      </c>
      <c r="B250" s="19" t="s">
        <v>173</v>
      </c>
      <c r="C250" s="34" t="s">
        <v>14</v>
      </c>
      <c r="D250" s="34" t="s">
        <v>29</v>
      </c>
      <c r="E250" s="34" t="s">
        <v>234</v>
      </c>
      <c r="F250" s="34" t="s">
        <v>61</v>
      </c>
      <c r="G250" s="2">
        <v>84000</v>
      </c>
      <c r="H250" s="2">
        <v>84000</v>
      </c>
      <c r="I250" s="2">
        <v>84000</v>
      </c>
      <c r="J250" s="29">
        <f t="shared" si="45"/>
        <v>100</v>
      </c>
    </row>
    <row r="251" spans="1:10" ht="25.5" x14ac:dyDescent="0.2">
      <c r="A251" s="93" t="s">
        <v>32</v>
      </c>
      <c r="B251" s="19" t="s">
        <v>173</v>
      </c>
      <c r="C251" s="19" t="s">
        <v>14</v>
      </c>
      <c r="D251" s="19" t="s">
        <v>29</v>
      </c>
      <c r="E251" s="19" t="s">
        <v>235</v>
      </c>
      <c r="F251" s="19"/>
      <c r="G251" s="2">
        <f t="shared" ref="G251:I252" si="54">G252</f>
        <v>4051000</v>
      </c>
      <c r="H251" s="2">
        <f t="shared" si="54"/>
        <v>3865000</v>
      </c>
      <c r="I251" s="2">
        <f t="shared" si="54"/>
        <v>3865000</v>
      </c>
      <c r="J251" s="29">
        <f t="shared" si="45"/>
        <v>100</v>
      </c>
    </row>
    <row r="252" spans="1:10" ht="25.5" x14ac:dyDescent="0.2">
      <c r="A252" s="30" t="s">
        <v>33</v>
      </c>
      <c r="B252" s="19" t="s">
        <v>173</v>
      </c>
      <c r="C252" s="19" t="s">
        <v>14</v>
      </c>
      <c r="D252" s="19" t="s">
        <v>29</v>
      </c>
      <c r="E252" s="19" t="s">
        <v>235</v>
      </c>
      <c r="F252" s="19" t="s">
        <v>72</v>
      </c>
      <c r="G252" s="2">
        <f t="shared" si="54"/>
        <v>4051000</v>
      </c>
      <c r="H252" s="2">
        <f t="shared" si="54"/>
        <v>3865000</v>
      </c>
      <c r="I252" s="2">
        <f t="shared" si="54"/>
        <v>3865000</v>
      </c>
      <c r="J252" s="29">
        <f t="shared" si="45"/>
        <v>100</v>
      </c>
    </row>
    <row r="253" spans="1:10" x14ac:dyDescent="0.2">
      <c r="A253" s="30" t="s">
        <v>34</v>
      </c>
      <c r="B253" s="19" t="s">
        <v>173</v>
      </c>
      <c r="C253" s="19" t="s">
        <v>14</v>
      </c>
      <c r="D253" s="19" t="s">
        <v>29</v>
      </c>
      <c r="E253" s="19" t="s">
        <v>235</v>
      </c>
      <c r="F253" s="19" t="s">
        <v>108</v>
      </c>
      <c r="G253" s="2">
        <v>4051000</v>
      </c>
      <c r="H253" s="2">
        <v>3865000</v>
      </c>
      <c r="I253" s="2">
        <v>3865000</v>
      </c>
      <c r="J253" s="29">
        <f t="shared" si="45"/>
        <v>100</v>
      </c>
    </row>
    <row r="254" spans="1:10" ht="25.5" x14ac:dyDescent="0.2">
      <c r="A254" s="57" t="s">
        <v>105</v>
      </c>
      <c r="B254" s="19" t="s">
        <v>173</v>
      </c>
      <c r="C254" s="19" t="s">
        <v>14</v>
      </c>
      <c r="D254" s="19" t="s">
        <v>29</v>
      </c>
      <c r="E254" s="19" t="s">
        <v>219</v>
      </c>
      <c r="F254" s="19"/>
      <c r="G254" s="2">
        <f>G255+G257</f>
        <v>1452000</v>
      </c>
      <c r="H254" s="2">
        <f t="shared" ref="H254:I254" si="55">H255+H257</f>
        <v>1085779.3600000001</v>
      </c>
      <c r="I254" s="2">
        <f t="shared" si="55"/>
        <v>745515.88</v>
      </c>
      <c r="J254" s="29">
        <f t="shared" si="45"/>
        <v>68.661820943068946</v>
      </c>
    </row>
    <row r="255" spans="1:10" ht="25.5" x14ac:dyDescent="0.2">
      <c r="A255" s="56" t="s">
        <v>23</v>
      </c>
      <c r="B255" s="19" t="s">
        <v>173</v>
      </c>
      <c r="C255" s="19" t="s">
        <v>14</v>
      </c>
      <c r="D255" s="19" t="s">
        <v>29</v>
      </c>
      <c r="E255" s="19" t="s">
        <v>219</v>
      </c>
      <c r="F255" s="19">
        <v>200</v>
      </c>
      <c r="G255" s="2">
        <f t="shared" ref="G255:I255" si="56">G256</f>
        <v>1452000</v>
      </c>
      <c r="H255" s="2">
        <f t="shared" si="56"/>
        <v>1084601.32</v>
      </c>
      <c r="I255" s="2">
        <f t="shared" si="56"/>
        <v>744337.84</v>
      </c>
      <c r="J255" s="29">
        <f t="shared" si="45"/>
        <v>68.627782971903443</v>
      </c>
    </row>
    <row r="256" spans="1:10" ht="25.5" x14ac:dyDescent="0.2">
      <c r="A256" s="56" t="s">
        <v>24</v>
      </c>
      <c r="B256" s="19" t="s">
        <v>173</v>
      </c>
      <c r="C256" s="19" t="s">
        <v>14</v>
      </c>
      <c r="D256" s="19" t="s">
        <v>29</v>
      </c>
      <c r="E256" s="19" t="s">
        <v>219</v>
      </c>
      <c r="F256" s="19">
        <v>240</v>
      </c>
      <c r="G256" s="2">
        <v>1452000</v>
      </c>
      <c r="H256" s="2">
        <v>1084601.32</v>
      </c>
      <c r="I256" s="2">
        <v>744337.84</v>
      </c>
      <c r="J256" s="29">
        <f t="shared" si="45"/>
        <v>68.627782971903443</v>
      </c>
    </row>
    <row r="257" spans="1:10" s="128" customFormat="1" x14ac:dyDescent="0.2">
      <c r="A257" s="35" t="s">
        <v>25</v>
      </c>
      <c r="B257" s="19" t="s">
        <v>173</v>
      </c>
      <c r="C257" s="19" t="s">
        <v>14</v>
      </c>
      <c r="D257" s="19" t="s">
        <v>29</v>
      </c>
      <c r="E257" s="19" t="s">
        <v>219</v>
      </c>
      <c r="F257" s="19" t="s">
        <v>60</v>
      </c>
      <c r="G257" s="2">
        <f>G258</f>
        <v>0</v>
      </c>
      <c r="H257" s="2">
        <f t="shared" ref="H257:I257" si="57">H258</f>
        <v>1178.04</v>
      </c>
      <c r="I257" s="2">
        <f t="shared" si="57"/>
        <v>1178.04</v>
      </c>
      <c r="J257" s="29">
        <f t="shared" si="45"/>
        <v>100</v>
      </c>
    </row>
    <row r="258" spans="1:10" s="128" customFormat="1" x14ac:dyDescent="0.2">
      <c r="A258" s="30" t="s">
        <v>292</v>
      </c>
      <c r="B258" s="19" t="s">
        <v>173</v>
      </c>
      <c r="C258" s="19" t="s">
        <v>14</v>
      </c>
      <c r="D258" s="19" t="s">
        <v>29</v>
      </c>
      <c r="E258" s="19" t="s">
        <v>219</v>
      </c>
      <c r="F258" s="19" t="s">
        <v>293</v>
      </c>
      <c r="G258" s="2"/>
      <c r="H258" s="2">
        <v>1178.04</v>
      </c>
      <c r="I258" s="2">
        <v>1178.04</v>
      </c>
      <c r="J258" s="29">
        <f t="shared" si="45"/>
        <v>100</v>
      </c>
    </row>
    <row r="259" spans="1:10" ht="25.5" x14ac:dyDescent="0.2">
      <c r="A259" s="56" t="s">
        <v>288</v>
      </c>
      <c r="B259" s="19" t="s">
        <v>173</v>
      </c>
      <c r="C259" s="19" t="s">
        <v>14</v>
      </c>
      <c r="D259" s="19" t="s">
        <v>29</v>
      </c>
      <c r="E259" s="19" t="s">
        <v>289</v>
      </c>
      <c r="F259" s="19"/>
      <c r="G259" s="2">
        <f>G260</f>
        <v>0</v>
      </c>
      <c r="H259" s="2">
        <f t="shared" ref="H259:I259" si="58">H260</f>
        <v>189831.25</v>
      </c>
      <c r="I259" s="2">
        <f t="shared" si="58"/>
        <v>189831.25</v>
      </c>
      <c r="J259" s="29">
        <f t="shared" si="45"/>
        <v>100</v>
      </c>
    </row>
    <row r="260" spans="1:10" x14ac:dyDescent="0.2">
      <c r="A260" s="30" t="s">
        <v>25</v>
      </c>
      <c r="B260" s="19" t="s">
        <v>173</v>
      </c>
      <c r="C260" s="19" t="s">
        <v>14</v>
      </c>
      <c r="D260" s="19" t="s">
        <v>29</v>
      </c>
      <c r="E260" s="19" t="s">
        <v>289</v>
      </c>
      <c r="F260" s="19" t="s">
        <v>60</v>
      </c>
      <c r="G260" s="2">
        <f>G261+G262</f>
        <v>0</v>
      </c>
      <c r="H260" s="2">
        <f>H261+H262</f>
        <v>189831.25</v>
      </c>
      <c r="I260" s="2">
        <f>I261+I262</f>
        <v>189831.25</v>
      </c>
      <c r="J260" s="29">
        <f t="shared" si="45"/>
        <v>100</v>
      </c>
    </row>
    <row r="261" spans="1:10" x14ac:dyDescent="0.2">
      <c r="A261" s="30" t="s">
        <v>292</v>
      </c>
      <c r="B261" s="19" t="s">
        <v>173</v>
      </c>
      <c r="C261" s="19" t="s">
        <v>14</v>
      </c>
      <c r="D261" s="19" t="s">
        <v>29</v>
      </c>
      <c r="E261" s="19" t="s">
        <v>289</v>
      </c>
      <c r="F261" s="19" t="s">
        <v>293</v>
      </c>
      <c r="G261" s="2"/>
      <c r="H261" s="2">
        <v>2731.25</v>
      </c>
      <c r="I261" s="2">
        <v>2731.25</v>
      </c>
      <c r="J261" s="29">
        <f t="shared" si="45"/>
        <v>100</v>
      </c>
    </row>
    <row r="262" spans="1:10" x14ac:dyDescent="0.2">
      <c r="A262" s="30" t="s">
        <v>26</v>
      </c>
      <c r="B262" s="19" t="s">
        <v>173</v>
      </c>
      <c r="C262" s="19" t="s">
        <v>14</v>
      </c>
      <c r="D262" s="19" t="s">
        <v>29</v>
      </c>
      <c r="E262" s="19" t="s">
        <v>289</v>
      </c>
      <c r="F262" s="19" t="s">
        <v>61</v>
      </c>
      <c r="G262" s="2"/>
      <c r="H262" s="2">
        <v>187100</v>
      </c>
      <c r="I262" s="2">
        <v>187100</v>
      </c>
      <c r="J262" s="29">
        <f t="shared" si="45"/>
        <v>100</v>
      </c>
    </row>
    <row r="263" spans="1:10" x14ac:dyDescent="0.2">
      <c r="A263" s="28" t="s">
        <v>119</v>
      </c>
      <c r="B263" s="19" t="s">
        <v>173</v>
      </c>
      <c r="C263" s="19" t="s">
        <v>14</v>
      </c>
      <c r="D263" s="19" t="s">
        <v>29</v>
      </c>
      <c r="E263" s="34" t="s">
        <v>120</v>
      </c>
      <c r="F263" s="19"/>
      <c r="G263" s="2">
        <f t="shared" ref="G263:I264" si="59">G264</f>
        <v>0</v>
      </c>
      <c r="H263" s="2">
        <f t="shared" si="59"/>
        <v>59652</v>
      </c>
      <c r="I263" s="2">
        <f t="shared" si="59"/>
        <v>59652</v>
      </c>
      <c r="J263" s="29">
        <f t="shared" si="45"/>
        <v>100</v>
      </c>
    </row>
    <row r="264" spans="1:10" x14ac:dyDescent="0.2">
      <c r="A264" s="35" t="s">
        <v>25</v>
      </c>
      <c r="B264" s="19" t="s">
        <v>173</v>
      </c>
      <c r="C264" s="19" t="s">
        <v>14</v>
      </c>
      <c r="D264" s="19" t="s">
        <v>29</v>
      </c>
      <c r="E264" s="34" t="s">
        <v>120</v>
      </c>
      <c r="F264" s="19" t="s">
        <v>60</v>
      </c>
      <c r="G264" s="2">
        <f t="shared" si="59"/>
        <v>0</v>
      </c>
      <c r="H264" s="2">
        <f t="shared" si="59"/>
        <v>59652</v>
      </c>
      <c r="I264" s="2">
        <f t="shared" si="59"/>
        <v>59652</v>
      </c>
      <c r="J264" s="29">
        <f t="shared" si="45"/>
        <v>100</v>
      </c>
    </row>
    <row r="265" spans="1:10" x14ac:dyDescent="0.2">
      <c r="A265" s="30" t="s">
        <v>292</v>
      </c>
      <c r="B265" s="19" t="s">
        <v>173</v>
      </c>
      <c r="C265" s="19" t="s">
        <v>14</v>
      </c>
      <c r="D265" s="19" t="s">
        <v>29</v>
      </c>
      <c r="E265" s="34" t="s">
        <v>120</v>
      </c>
      <c r="F265" s="19" t="s">
        <v>293</v>
      </c>
      <c r="G265" s="2"/>
      <c r="H265" s="2">
        <v>59652</v>
      </c>
      <c r="I265" s="2">
        <v>59652</v>
      </c>
      <c r="J265" s="29">
        <f t="shared" si="45"/>
        <v>100</v>
      </c>
    </row>
    <row r="266" spans="1:10" x14ac:dyDescent="0.2">
      <c r="A266" s="94" t="s">
        <v>155</v>
      </c>
      <c r="B266" s="17" t="s">
        <v>173</v>
      </c>
      <c r="C266" s="17" t="s">
        <v>35</v>
      </c>
      <c r="D266" s="17"/>
      <c r="E266" s="17"/>
      <c r="F266" s="17"/>
      <c r="G266" s="39">
        <f t="shared" ref="G266:I267" si="60">G267</f>
        <v>574745</v>
      </c>
      <c r="H266" s="39">
        <f t="shared" si="60"/>
        <v>574745</v>
      </c>
      <c r="I266" s="39">
        <f t="shared" si="60"/>
        <v>574745</v>
      </c>
      <c r="J266" s="15">
        <f t="shared" si="45"/>
        <v>100</v>
      </c>
    </row>
    <row r="267" spans="1:10" ht="13.5" x14ac:dyDescent="0.2">
      <c r="A267" s="95" t="s">
        <v>154</v>
      </c>
      <c r="B267" s="23" t="s">
        <v>173</v>
      </c>
      <c r="C267" s="23" t="s">
        <v>35</v>
      </c>
      <c r="D267" s="23" t="s">
        <v>36</v>
      </c>
      <c r="E267" s="23"/>
      <c r="F267" s="23"/>
      <c r="G267" s="21">
        <f t="shared" si="60"/>
        <v>574745</v>
      </c>
      <c r="H267" s="21">
        <f t="shared" si="60"/>
        <v>574745</v>
      </c>
      <c r="I267" s="21">
        <f t="shared" si="60"/>
        <v>574745</v>
      </c>
      <c r="J267" s="27">
        <f t="shared" si="45"/>
        <v>100</v>
      </c>
    </row>
    <row r="268" spans="1:10" ht="25.5" x14ac:dyDescent="0.2">
      <c r="A268" s="82" t="s">
        <v>178</v>
      </c>
      <c r="B268" s="19" t="s">
        <v>173</v>
      </c>
      <c r="C268" s="19" t="s">
        <v>35</v>
      </c>
      <c r="D268" s="19" t="s">
        <v>36</v>
      </c>
      <c r="E268" s="19" t="s">
        <v>236</v>
      </c>
      <c r="F268" s="19"/>
      <c r="G268" s="2">
        <f>G269+G271</f>
        <v>574745</v>
      </c>
      <c r="H268" s="2">
        <f>H269+H271</f>
        <v>574745</v>
      </c>
      <c r="I268" s="2">
        <f>I269+I271</f>
        <v>574745</v>
      </c>
      <c r="J268" s="29">
        <f t="shared" si="45"/>
        <v>100</v>
      </c>
    </row>
    <row r="269" spans="1:10" ht="51" x14ac:dyDescent="0.2">
      <c r="A269" s="30" t="s">
        <v>18</v>
      </c>
      <c r="B269" s="19" t="s">
        <v>173</v>
      </c>
      <c r="C269" s="19" t="s">
        <v>35</v>
      </c>
      <c r="D269" s="19" t="s">
        <v>36</v>
      </c>
      <c r="E269" s="19" t="s">
        <v>236</v>
      </c>
      <c r="F269" s="19" t="s">
        <v>21</v>
      </c>
      <c r="G269" s="2">
        <f>G270</f>
        <v>506708</v>
      </c>
      <c r="H269" s="2">
        <f>H270</f>
        <v>506708</v>
      </c>
      <c r="I269" s="2">
        <f>I270</f>
        <v>506708</v>
      </c>
      <c r="J269" s="29">
        <f t="shared" si="45"/>
        <v>100</v>
      </c>
    </row>
    <row r="270" spans="1:10" ht="25.5" x14ac:dyDescent="0.2">
      <c r="A270" s="30" t="s">
        <v>19</v>
      </c>
      <c r="B270" s="19" t="s">
        <v>173</v>
      </c>
      <c r="C270" s="19" t="s">
        <v>35</v>
      </c>
      <c r="D270" s="19" t="s">
        <v>36</v>
      </c>
      <c r="E270" s="19" t="s">
        <v>236</v>
      </c>
      <c r="F270" s="19" t="s">
        <v>22</v>
      </c>
      <c r="G270" s="2">
        <v>506708</v>
      </c>
      <c r="H270" s="2">
        <v>506708</v>
      </c>
      <c r="I270" s="2">
        <v>506708</v>
      </c>
      <c r="J270" s="29">
        <f t="shared" si="45"/>
        <v>100</v>
      </c>
    </row>
    <row r="271" spans="1:10" ht="25.5" x14ac:dyDescent="0.2">
      <c r="A271" s="30" t="s">
        <v>23</v>
      </c>
      <c r="B271" s="19" t="s">
        <v>173</v>
      </c>
      <c r="C271" s="19" t="s">
        <v>35</v>
      </c>
      <c r="D271" s="19" t="s">
        <v>36</v>
      </c>
      <c r="E271" s="19" t="s">
        <v>236</v>
      </c>
      <c r="F271" s="19" t="s">
        <v>43</v>
      </c>
      <c r="G271" s="2">
        <f>G272</f>
        <v>68037</v>
      </c>
      <c r="H271" s="2">
        <f>H272</f>
        <v>68037</v>
      </c>
      <c r="I271" s="2">
        <f>I272</f>
        <v>68037</v>
      </c>
      <c r="J271" s="29">
        <f t="shared" si="45"/>
        <v>100</v>
      </c>
    </row>
    <row r="272" spans="1:10" ht="25.5" x14ac:dyDescent="0.2">
      <c r="A272" s="30" t="s">
        <v>24</v>
      </c>
      <c r="B272" s="19" t="s">
        <v>173</v>
      </c>
      <c r="C272" s="19" t="s">
        <v>35</v>
      </c>
      <c r="D272" s="19" t="s">
        <v>36</v>
      </c>
      <c r="E272" s="19" t="s">
        <v>236</v>
      </c>
      <c r="F272" s="19" t="s">
        <v>44</v>
      </c>
      <c r="G272" s="2">
        <v>68037</v>
      </c>
      <c r="H272" s="2">
        <v>68037</v>
      </c>
      <c r="I272" s="2">
        <v>68037</v>
      </c>
      <c r="J272" s="29">
        <f t="shared" si="45"/>
        <v>100</v>
      </c>
    </row>
    <row r="273" spans="1:10" x14ac:dyDescent="0.2">
      <c r="A273" s="16" t="s">
        <v>37</v>
      </c>
      <c r="B273" s="17" t="s">
        <v>173</v>
      </c>
      <c r="C273" s="17" t="s">
        <v>36</v>
      </c>
      <c r="D273" s="17"/>
      <c r="E273" s="17"/>
      <c r="F273" s="17"/>
      <c r="G273" s="39">
        <f>G274</f>
        <v>4718000</v>
      </c>
      <c r="H273" s="39">
        <f>H274</f>
        <v>4447200</v>
      </c>
      <c r="I273" s="39">
        <f>I274</f>
        <v>4304794.79</v>
      </c>
      <c r="J273" s="15">
        <f t="shared" si="45"/>
        <v>96.797868096779993</v>
      </c>
    </row>
    <row r="274" spans="1:10" ht="27" x14ac:dyDescent="0.2">
      <c r="A274" s="96" t="s">
        <v>156</v>
      </c>
      <c r="B274" s="23" t="s">
        <v>173</v>
      </c>
      <c r="C274" s="23" t="s">
        <v>36</v>
      </c>
      <c r="D274" s="23" t="s">
        <v>76</v>
      </c>
      <c r="E274" s="23"/>
      <c r="F274" s="23"/>
      <c r="G274" s="21">
        <f>G275+G280+G283</f>
        <v>4718000</v>
      </c>
      <c r="H274" s="21">
        <f>H275+H280+H283</f>
        <v>4447200</v>
      </c>
      <c r="I274" s="21">
        <f>I275+I280+I283</f>
        <v>4304794.79</v>
      </c>
      <c r="J274" s="27">
        <f t="shared" si="45"/>
        <v>96.797868096779993</v>
      </c>
    </row>
    <row r="275" spans="1:10" x14ac:dyDescent="0.2">
      <c r="A275" s="28" t="s">
        <v>109</v>
      </c>
      <c r="B275" s="19" t="s">
        <v>173</v>
      </c>
      <c r="C275" s="19" t="s">
        <v>36</v>
      </c>
      <c r="D275" s="19" t="s">
        <v>76</v>
      </c>
      <c r="E275" s="19" t="s">
        <v>237</v>
      </c>
      <c r="F275" s="19"/>
      <c r="G275" s="2">
        <f>G276+G278</f>
        <v>3854000</v>
      </c>
      <c r="H275" s="2">
        <f>H276+H278</f>
        <v>3583200</v>
      </c>
      <c r="I275" s="2">
        <f>I276+I278</f>
        <v>3480387.36</v>
      </c>
      <c r="J275" s="29">
        <f t="shared" si="45"/>
        <v>97.130703281982576</v>
      </c>
    </row>
    <row r="276" spans="1:10" ht="51" x14ac:dyDescent="0.2">
      <c r="A276" s="30" t="s">
        <v>18</v>
      </c>
      <c r="B276" s="19" t="s">
        <v>173</v>
      </c>
      <c r="C276" s="19" t="s">
        <v>36</v>
      </c>
      <c r="D276" s="19" t="s">
        <v>76</v>
      </c>
      <c r="E276" s="19" t="s">
        <v>237</v>
      </c>
      <c r="F276" s="19">
        <v>100</v>
      </c>
      <c r="G276" s="2">
        <f>G277</f>
        <v>3035000</v>
      </c>
      <c r="H276" s="2">
        <f>H277</f>
        <v>2885000</v>
      </c>
      <c r="I276" s="2">
        <f>I277</f>
        <v>2797983.36</v>
      </c>
      <c r="J276" s="43">
        <f t="shared" si="45"/>
        <v>96.983825303292889</v>
      </c>
    </row>
    <row r="277" spans="1:10" x14ac:dyDescent="0.2">
      <c r="A277" s="30" t="s">
        <v>39</v>
      </c>
      <c r="B277" s="19" t="s">
        <v>173</v>
      </c>
      <c r="C277" s="19" t="s">
        <v>36</v>
      </c>
      <c r="D277" s="19" t="s">
        <v>76</v>
      </c>
      <c r="E277" s="19" t="s">
        <v>237</v>
      </c>
      <c r="F277" s="19">
        <v>110</v>
      </c>
      <c r="G277" s="2">
        <v>3035000</v>
      </c>
      <c r="H277" s="2">
        <v>2885000</v>
      </c>
      <c r="I277" s="2">
        <v>2797983.36</v>
      </c>
      <c r="J277" s="43">
        <f t="shared" si="45"/>
        <v>96.983825303292889</v>
      </c>
    </row>
    <row r="278" spans="1:10" ht="25.5" x14ac:dyDescent="0.2">
      <c r="A278" s="35" t="s">
        <v>23</v>
      </c>
      <c r="B278" s="19" t="s">
        <v>173</v>
      </c>
      <c r="C278" s="34" t="s">
        <v>36</v>
      </c>
      <c r="D278" s="19" t="s">
        <v>76</v>
      </c>
      <c r="E278" s="19" t="s">
        <v>237</v>
      </c>
      <c r="F278" s="34">
        <v>200</v>
      </c>
      <c r="G278" s="2">
        <f>G279</f>
        <v>819000</v>
      </c>
      <c r="H278" s="2">
        <f>H279</f>
        <v>698200</v>
      </c>
      <c r="I278" s="2">
        <f>I279</f>
        <v>682404</v>
      </c>
      <c r="J278" s="43">
        <f t="shared" si="45"/>
        <v>97.737610999713553</v>
      </c>
    </row>
    <row r="279" spans="1:10" ht="25.5" x14ac:dyDescent="0.2">
      <c r="A279" s="35" t="s">
        <v>24</v>
      </c>
      <c r="B279" s="19" t="s">
        <v>173</v>
      </c>
      <c r="C279" s="34" t="s">
        <v>36</v>
      </c>
      <c r="D279" s="19" t="s">
        <v>76</v>
      </c>
      <c r="E279" s="19" t="s">
        <v>237</v>
      </c>
      <c r="F279" s="34">
        <v>240</v>
      </c>
      <c r="G279" s="2">
        <v>819000</v>
      </c>
      <c r="H279" s="2">
        <v>698200</v>
      </c>
      <c r="I279" s="2">
        <v>682404</v>
      </c>
      <c r="J279" s="29">
        <f t="shared" si="45"/>
        <v>97.737610999713553</v>
      </c>
    </row>
    <row r="280" spans="1:10" x14ac:dyDescent="0.2">
      <c r="A280" s="66" t="s">
        <v>151</v>
      </c>
      <c r="B280" s="19" t="s">
        <v>173</v>
      </c>
      <c r="C280" s="67" t="s">
        <v>36</v>
      </c>
      <c r="D280" s="67" t="s">
        <v>76</v>
      </c>
      <c r="E280" s="67" t="s">
        <v>238</v>
      </c>
      <c r="F280" s="68"/>
      <c r="G280" s="2">
        <f t="shared" ref="G280:I281" si="61">G281</f>
        <v>380000</v>
      </c>
      <c r="H280" s="2">
        <f t="shared" si="61"/>
        <v>380000</v>
      </c>
      <c r="I280" s="2">
        <f t="shared" si="61"/>
        <v>379930.43</v>
      </c>
      <c r="J280" s="29">
        <f t="shared" si="45"/>
        <v>99.98169210526315</v>
      </c>
    </row>
    <row r="281" spans="1:10" ht="25.5" x14ac:dyDescent="0.2">
      <c r="A281" s="66" t="s">
        <v>23</v>
      </c>
      <c r="B281" s="19" t="s">
        <v>173</v>
      </c>
      <c r="C281" s="67" t="s">
        <v>36</v>
      </c>
      <c r="D281" s="67" t="s">
        <v>76</v>
      </c>
      <c r="E281" s="67" t="s">
        <v>238</v>
      </c>
      <c r="F281" s="67">
        <v>200</v>
      </c>
      <c r="G281" s="2">
        <f t="shared" si="61"/>
        <v>380000</v>
      </c>
      <c r="H281" s="2">
        <f t="shared" si="61"/>
        <v>380000</v>
      </c>
      <c r="I281" s="2">
        <f t="shared" si="61"/>
        <v>379930.43</v>
      </c>
      <c r="J281" s="29">
        <f t="shared" si="45"/>
        <v>99.98169210526315</v>
      </c>
    </row>
    <row r="282" spans="1:10" ht="25.5" x14ac:dyDescent="0.2">
      <c r="A282" s="66" t="s">
        <v>24</v>
      </c>
      <c r="B282" s="19" t="s">
        <v>173</v>
      </c>
      <c r="C282" s="67" t="s">
        <v>36</v>
      </c>
      <c r="D282" s="67" t="s">
        <v>76</v>
      </c>
      <c r="E282" s="67" t="s">
        <v>238</v>
      </c>
      <c r="F282" s="67">
        <v>240</v>
      </c>
      <c r="G282" s="2">
        <v>380000</v>
      </c>
      <c r="H282" s="2">
        <v>380000</v>
      </c>
      <c r="I282" s="2">
        <v>379930.43</v>
      </c>
      <c r="J282" s="29">
        <f t="shared" si="45"/>
        <v>99.98169210526315</v>
      </c>
    </row>
    <row r="283" spans="1:10" ht="25.5" x14ac:dyDescent="0.2">
      <c r="A283" s="30" t="s">
        <v>130</v>
      </c>
      <c r="B283" s="19" t="s">
        <v>173</v>
      </c>
      <c r="C283" s="19" t="s">
        <v>36</v>
      </c>
      <c r="D283" s="19" t="s">
        <v>76</v>
      </c>
      <c r="E283" s="19" t="s">
        <v>239</v>
      </c>
      <c r="F283" s="19"/>
      <c r="G283" s="2">
        <f t="shared" ref="G283:I284" si="62">G284</f>
        <v>484000</v>
      </c>
      <c r="H283" s="2">
        <f t="shared" si="62"/>
        <v>484000</v>
      </c>
      <c r="I283" s="2">
        <f t="shared" si="62"/>
        <v>444477</v>
      </c>
      <c r="J283" s="29">
        <f>I283/H283*100</f>
        <v>91.834090909090904</v>
      </c>
    </row>
    <row r="284" spans="1:10" ht="25.5" x14ac:dyDescent="0.2">
      <c r="A284" s="35" t="s">
        <v>23</v>
      </c>
      <c r="B284" s="19" t="s">
        <v>173</v>
      </c>
      <c r="C284" s="19" t="s">
        <v>36</v>
      </c>
      <c r="D284" s="19" t="s">
        <v>76</v>
      </c>
      <c r="E284" s="19" t="s">
        <v>239</v>
      </c>
      <c r="F284" s="19" t="s">
        <v>43</v>
      </c>
      <c r="G284" s="2">
        <f t="shared" si="62"/>
        <v>484000</v>
      </c>
      <c r="H284" s="2">
        <f t="shared" si="62"/>
        <v>484000</v>
      </c>
      <c r="I284" s="2">
        <f t="shared" si="62"/>
        <v>444477</v>
      </c>
      <c r="J284" s="29">
        <f>I284/H284*100</f>
        <v>91.834090909090904</v>
      </c>
    </row>
    <row r="285" spans="1:10" ht="25.5" x14ac:dyDescent="0.2">
      <c r="A285" s="35" t="s">
        <v>24</v>
      </c>
      <c r="B285" s="19" t="s">
        <v>173</v>
      </c>
      <c r="C285" s="19" t="s">
        <v>36</v>
      </c>
      <c r="D285" s="19" t="s">
        <v>76</v>
      </c>
      <c r="E285" s="19" t="s">
        <v>239</v>
      </c>
      <c r="F285" s="19" t="s">
        <v>44</v>
      </c>
      <c r="G285" s="2">
        <v>484000</v>
      </c>
      <c r="H285" s="2">
        <v>484000</v>
      </c>
      <c r="I285" s="2">
        <v>444477</v>
      </c>
      <c r="J285" s="29">
        <f>I285/H285*100</f>
        <v>91.834090909090904</v>
      </c>
    </row>
    <row r="286" spans="1:10" x14ac:dyDescent="0.2">
      <c r="A286" s="16" t="s">
        <v>40</v>
      </c>
      <c r="B286" s="17" t="s">
        <v>173</v>
      </c>
      <c r="C286" s="38" t="s">
        <v>17</v>
      </c>
      <c r="D286" s="19"/>
      <c r="E286" s="19"/>
      <c r="F286" s="19"/>
      <c r="G286" s="39">
        <f>G287+G294+G301+G311</f>
        <v>44832387.5</v>
      </c>
      <c r="H286" s="39">
        <f>H287+H294+H301+H311</f>
        <v>92787503.290000007</v>
      </c>
      <c r="I286" s="39">
        <f>I287+I294+I301+I311</f>
        <v>82277163.640000001</v>
      </c>
      <c r="J286" s="15">
        <f>I286/H286*100</f>
        <v>88.672677594146734</v>
      </c>
    </row>
    <row r="287" spans="1:10" ht="13.5" x14ac:dyDescent="0.2">
      <c r="A287" s="22" t="s">
        <v>41</v>
      </c>
      <c r="B287" s="23" t="s">
        <v>173</v>
      </c>
      <c r="C287" s="24" t="s">
        <v>17</v>
      </c>
      <c r="D287" s="24" t="s">
        <v>42</v>
      </c>
      <c r="E287" s="97"/>
      <c r="F287" s="97"/>
      <c r="G287" s="21">
        <f>G288+G291</f>
        <v>638715.5</v>
      </c>
      <c r="H287" s="21">
        <f>H288+H291</f>
        <v>737589.5</v>
      </c>
      <c r="I287" s="21">
        <f>I288+I291</f>
        <v>394861.01</v>
      </c>
      <c r="J287" s="27">
        <f>I287/H287*100</f>
        <v>53.533979266244977</v>
      </c>
    </row>
    <row r="288" spans="1:10" ht="89.25" x14ac:dyDescent="0.2">
      <c r="A288" s="45" t="s">
        <v>165</v>
      </c>
      <c r="B288" s="19" t="s">
        <v>173</v>
      </c>
      <c r="C288" s="19" t="s">
        <v>17</v>
      </c>
      <c r="D288" s="19" t="s">
        <v>42</v>
      </c>
      <c r="E288" s="19" t="s">
        <v>240</v>
      </c>
      <c r="F288" s="19"/>
      <c r="G288" s="2">
        <f t="shared" ref="G288:I289" si="63">G289</f>
        <v>638715.5</v>
      </c>
      <c r="H288" s="2">
        <f t="shared" si="63"/>
        <v>638715.5</v>
      </c>
      <c r="I288" s="2">
        <f t="shared" si="63"/>
        <v>295987.01</v>
      </c>
      <c r="J288" s="29">
        <f t="shared" ref="J288:J299" si="64">I288/H288*100</f>
        <v>46.340978103709709</v>
      </c>
    </row>
    <row r="289" spans="1:10" ht="25.5" x14ac:dyDescent="0.2">
      <c r="A289" s="30" t="s">
        <v>23</v>
      </c>
      <c r="B289" s="19" t="s">
        <v>173</v>
      </c>
      <c r="C289" s="19" t="s">
        <v>17</v>
      </c>
      <c r="D289" s="19" t="s">
        <v>42</v>
      </c>
      <c r="E289" s="19" t="s">
        <v>240</v>
      </c>
      <c r="F289" s="19" t="s">
        <v>43</v>
      </c>
      <c r="G289" s="2">
        <f t="shared" si="63"/>
        <v>638715.5</v>
      </c>
      <c r="H289" s="2">
        <f t="shared" si="63"/>
        <v>638715.5</v>
      </c>
      <c r="I289" s="2">
        <f t="shared" si="63"/>
        <v>295987.01</v>
      </c>
      <c r="J289" s="29">
        <f t="shared" si="64"/>
        <v>46.340978103709709</v>
      </c>
    </row>
    <row r="290" spans="1:10" ht="25.5" x14ac:dyDescent="0.2">
      <c r="A290" s="30" t="s">
        <v>24</v>
      </c>
      <c r="B290" s="19" t="s">
        <v>173</v>
      </c>
      <c r="C290" s="19" t="s">
        <v>17</v>
      </c>
      <c r="D290" s="19" t="s">
        <v>42</v>
      </c>
      <c r="E290" s="19" t="s">
        <v>240</v>
      </c>
      <c r="F290" s="19" t="s">
        <v>44</v>
      </c>
      <c r="G290" s="2">
        <v>638715.5</v>
      </c>
      <c r="H290" s="2">
        <v>638715.5</v>
      </c>
      <c r="I290" s="2">
        <v>295987.01</v>
      </c>
      <c r="J290" s="29">
        <f t="shared" si="64"/>
        <v>46.340978103709709</v>
      </c>
    </row>
    <row r="291" spans="1:10" ht="25.5" x14ac:dyDescent="0.2">
      <c r="A291" s="30" t="s">
        <v>294</v>
      </c>
      <c r="B291" s="19" t="s">
        <v>173</v>
      </c>
      <c r="C291" s="19" t="s">
        <v>17</v>
      </c>
      <c r="D291" s="19" t="s">
        <v>42</v>
      </c>
      <c r="E291" s="19" t="s">
        <v>295</v>
      </c>
      <c r="F291" s="19"/>
      <c r="G291" s="2">
        <f t="shared" ref="G291:I292" si="65">G292</f>
        <v>0</v>
      </c>
      <c r="H291" s="2">
        <f t="shared" si="65"/>
        <v>98874</v>
      </c>
      <c r="I291" s="2">
        <f t="shared" si="65"/>
        <v>98874</v>
      </c>
      <c r="J291" s="29">
        <f t="shared" si="64"/>
        <v>100</v>
      </c>
    </row>
    <row r="292" spans="1:10" ht="25.5" x14ac:dyDescent="0.2">
      <c r="A292" s="56" t="s">
        <v>23</v>
      </c>
      <c r="B292" s="19" t="s">
        <v>173</v>
      </c>
      <c r="C292" s="19" t="s">
        <v>17</v>
      </c>
      <c r="D292" s="19" t="s">
        <v>42</v>
      </c>
      <c r="E292" s="19" t="s">
        <v>295</v>
      </c>
      <c r="F292" s="19" t="s">
        <v>43</v>
      </c>
      <c r="G292" s="2">
        <f t="shared" si="65"/>
        <v>0</v>
      </c>
      <c r="H292" s="2">
        <f t="shared" si="65"/>
        <v>98874</v>
      </c>
      <c r="I292" s="2">
        <f t="shared" si="65"/>
        <v>98874</v>
      </c>
      <c r="J292" s="29">
        <f t="shared" si="64"/>
        <v>100</v>
      </c>
    </row>
    <row r="293" spans="1:10" ht="25.5" x14ac:dyDescent="0.2">
      <c r="A293" s="56" t="s">
        <v>24</v>
      </c>
      <c r="B293" s="19" t="s">
        <v>173</v>
      </c>
      <c r="C293" s="19" t="s">
        <v>17</v>
      </c>
      <c r="D293" s="19" t="s">
        <v>42</v>
      </c>
      <c r="E293" s="19" t="s">
        <v>295</v>
      </c>
      <c r="F293" s="19" t="s">
        <v>44</v>
      </c>
      <c r="G293" s="2"/>
      <c r="H293" s="2">
        <v>98874</v>
      </c>
      <c r="I293" s="2">
        <v>98874</v>
      </c>
      <c r="J293" s="29">
        <f t="shared" si="64"/>
        <v>100</v>
      </c>
    </row>
    <row r="294" spans="1:10" ht="13.5" x14ac:dyDescent="0.2">
      <c r="A294" s="22" t="s">
        <v>45</v>
      </c>
      <c r="B294" s="23" t="s">
        <v>173</v>
      </c>
      <c r="C294" s="23" t="s">
        <v>17</v>
      </c>
      <c r="D294" s="23" t="s">
        <v>46</v>
      </c>
      <c r="E294" s="23"/>
      <c r="F294" s="23"/>
      <c r="G294" s="21">
        <f>G295+G298</f>
        <v>8046520</v>
      </c>
      <c r="H294" s="21">
        <f>H295+H298</f>
        <v>9738075</v>
      </c>
      <c r="I294" s="21">
        <f>I295+I298</f>
        <v>8911802</v>
      </c>
      <c r="J294" s="27">
        <f t="shared" si="64"/>
        <v>91.515027353968819</v>
      </c>
    </row>
    <row r="295" spans="1:10" x14ac:dyDescent="0.2">
      <c r="A295" s="98" t="s">
        <v>110</v>
      </c>
      <c r="B295" s="19" t="s">
        <v>173</v>
      </c>
      <c r="C295" s="34" t="s">
        <v>17</v>
      </c>
      <c r="D295" s="34" t="s">
        <v>46</v>
      </c>
      <c r="E295" s="34" t="s">
        <v>241</v>
      </c>
      <c r="F295" s="34"/>
      <c r="G295" s="2">
        <f t="shared" ref="G295:I296" si="66">G296</f>
        <v>43520</v>
      </c>
      <c r="H295" s="2">
        <f t="shared" si="66"/>
        <v>18750</v>
      </c>
      <c r="I295" s="2">
        <f t="shared" si="66"/>
        <v>18750</v>
      </c>
      <c r="J295" s="29">
        <f t="shared" si="64"/>
        <v>100</v>
      </c>
    </row>
    <row r="296" spans="1:10" x14ac:dyDescent="0.2">
      <c r="A296" s="35" t="s">
        <v>25</v>
      </c>
      <c r="B296" s="19" t="s">
        <v>173</v>
      </c>
      <c r="C296" s="34" t="s">
        <v>17</v>
      </c>
      <c r="D296" s="34" t="s">
        <v>46</v>
      </c>
      <c r="E296" s="34" t="s">
        <v>241</v>
      </c>
      <c r="F296" s="34">
        <v>800</v>
      </c>
      <c r="G296" s="2">
        <f t="shared" si="66"/>
        <v>43520</v>
      </c>
      <c r="H296" s="2">
        <f t="shared" si="66"/>
        <v>18750</v>
      </c>
      <c r="I296" s="2">
        <f t="shared" si="66"/>
        <v>18750</v>
      </c>
      <c r="J296" s="29">
        <f t="shared" si="64"/>
        <v>100</v>
      </c>
    </row>
    <row r="297" spans="1:10" x14ac:dyDescent="0.2">
      <c r="A297" s="35" t="s">
        <v>26</v>
      </c>
      <c r="B297" s="19" t="s">
        <v>173</v>
      </c>
      <c r="C297" s="34" t="s">
        <v>17</v>
      </c>
      <c r="D297" s="34" t="s">
        <v>46</v>
      </c>
      <c r="E297" s="34" t="s">
        <v>241</v>
      </c>
      <c r="F297" s="34">
        <v>850</v>
      </c>
      <c r="G297" s="2">
        <v>43520</v>
      </c>
      <c r="H297" s="2">
        <v>18750</v>
      </c>
      <c r="I297" s="2">
        <v>18750</v>
      </c>
      <c r="J297" s="29">
        <f t="shared" si="64"/>
        <v>100</v>
      </c>
    </row>
    <row r="298" spans="1:10" ht="52.5" customHeight="1" x14ac:dyDescent="0.2">
      <c r="A298" s="28" t="s">
        <v>127</v>
      </c>
      <c r="B298" s="19" t="s">
        <v>173</v>
      </c>
      <c r="C298" s="19" t="s">
        <v>17</v>
      </c>
      <c r="D298" s="19" t="s">
        <v>46</v>
      </c>
      <c r="E298" s="19" t="s">
        <v>242</v>
      </c>
      <c r="F298" s="19"/>
      <c r="G298" s="2">
        <f t="shared" ref="G298:I299" si="67">G299</f>
        <v>8003000</v>
      </c>
      <c r="H298" s="2">
        <f t="shared" si="67"/>
        <v>9719325</v>
      </c>
      <c r="I298" s="2">
        <f t="shared" si="67"/>
        <v>8893052</v>
      </c>
      <c r="J298" s="43">
        <f t="shared" si="64"/>
        <v>91.498658600262885</v>
      </c>
    </row>
    <row r="299" spans="1:10" x14ac:dyDescent="0.2">
      <c r="A299" s="30" t="s">
        <v>25</v>
      </c>
      <c r="B299" s="19" t="s">
        <v>173</v>
      </c>
      <c r="C299" s="19" t="s">
        <v>17</v>
      </c>
      <c r="D299" s="19" t="s">
        <v>46</v>
      </c>
      <c r="E299" s="19" t="s">
        <v>242</v>
      </c>
      <c r="F299" s="19">
        <v>800</v>
      </c>
      <c r="G299" s="2">
        <f t="shared" si="67"/>
        <v>8003000</v>
      </c>
      <c r="H299" s="2">
        <f t="shared" si="67"/>
        <v>9719325</v>
      </c>
      <c r="I299" s="2">
        <f t="shared" si="67"/>
        <v>8893052</v>
      </c>
      <c r="J299" s="43">
        <f t="shared" si="64"/>
        <v>91.498658600262885</v>
      </c>
    </row>
    <row r="300" spans="1:10" ht="38.25" x14ac:dyDescent="0.2">
      <c r="A300" s="30" t="s">
        <v>164</v>
      </c>
      <c r="B300" s="19" t="s">
        <v>173</v>
      </c>
      <c r="C300" s="19" t="s">
        <v>17</v>
      </c>
      <c r="D300" s="19" t="s">
        <v>46</v>
      </c>
      <c r="E300" s="19" t="s">
        <v>242</v>
      </c>
      <c r="F300" s="19">
        <v>810</v>
      </c>
      <c r="G300" s="2">
        <v>8003000</v>
      </c>
      <c r="H300" s="2">
        <v>9719325</v>
      </c>
      <c r="I300" s="2">
        <v>8893052</v>
      </c>
      <c r="J300" s="43">
        <f>I300/H300*100</f>
        <v>91.498658600262885</v>
      </c>
    </row>
    <row r="301" spans="1:10" ht="13.5" x14ac:dyDescent="0.2">
      <c r="A301" s="22" t="s">
        <v>47</v>
      </c>
      <c r="B301" s="23" t="s">
        <v>173</v>
      </c>
      <c r="C301" s="23" t="s">
        <v>17</v>
      </c>
      <c r="D301" s="23" t="s">
        <v>38</v>
      </c>
      <c r="E301" s="23"/>
      <c r="F301" s="23"/>
      <c r="G301" s="21">
        <f>G302+G305+G308</f>
        <v>36147152</v>
      </c>
      <c r="H301" s="21">
        <f>H302+H305+H308</f>
        <v>81993918.790000007</v>
      </c>
      <c r="I301" s="21">
        <f>I302+I305+I308</f>
        <v>72667700.629999995</v>
      </c>
      <c r="J301" s="27">
        <f>I301/H301*100</f>
        <v>88.625719690400445</v>
      </c>
    </row>
    <row r="302" spans="1:10" ht="25.5" x14ac:dyDescent="0.2">
      <c r="A302" s="28" t="s">
        <v>111</v>
      </c>
      <c r="B302" s="19" t="s">
        <v>173</v>
      </c>
      <c r="C302" s="19" t="s">
        <v>17</v>
      </c>
      <c r="D302" s="19" t="s">
        <v>38</v>
      </c>
      <c r="E302" s="19" t="s">
        <v>243</v>
      </c>
      <c r="F302" s="19"/>
      <c r="G302" s="2">
        <f t="shared" ref="G302:I303" si="68">G303</f>
        <v>17600000</v>
      </c>
      <c r="H302" s="2">
        <f t="shared" si="68"/>
        <v>19940112.050000001</v>
      </c>
      <c r="I302" s="2">
        <f t="shared" si="68"/>
        <v>19604212.41</v>
      </c>
      <c r="J302" s="99">
        <f t="shared" ref="J302:J410" si="69">I302/H302*100</f>
        <v>98.315457610480166</v>
      </c>
    </row>
    <row r="303" spans="1:10" ht="25.5" x14ac:dyDescent="0.2">
      <c r="A303" s="30" t="s">
        <v>23</v>
      </c>
      <c r="B303" s="19" t="s">
        <v>173</v>
      </c>
      <c r="C303" s="19" t="s">
        <v>17</v>
      </c>
      <c r="D303" s="19" t="s">
        <v>38</v>
      </c>
      <c r="E303" s="19" t="s">
        <v>243</v>
      </c>
      <c r="F303" s="19">
        <v>200</v>
      </c>
      <c r="G303" s="2">
        <f t="shared" si="68"/>
        <v>17600000</v>
      </c>
      <c r="H303" s="2">
        <f t="shared" si="68"/>
        <v>19940112.050000001</v>
      </c>
      <c r="I303" s="2">
        <f t="shared" si="68"/>
        <v>19604212.41</v>
      </c>
      <c r="J303" s="29">
        <f t="shared" si="69"/>
        <v>98.315457610480166</v>
      </c>
    </row>
    <row r="304" spans="1:10" ht="25.5" x14ac:dyDescent="0.2">
      <c r="A304" s="30" t="s">
        <v>24</v>
      </c>
      <c r="B304" s="19" t="s">
        <v>173</v>
      </c>
      <c r="C304" s="19" t="s">
        <v>17</v>
      </c>
      <c r="D304" s="19" t="s">
        <v>38</v>
      </c>
      <c r="E304" s="19" t="s">
        <v>243</v>
      </c>
      <c r="F304" s="19">
        <v>240</v>
      </c>
      <c r="G304" s="2">
        <v>17600000</v>
      </c>
      <c r="H304" s="2">
        <v>19940112.050000001</v>
      </c>
      <c r="I304" s="2">
        <v>19604212.41</v>
      </c>
      <c r="J304" s="29">
        <f t="shared" si="69"/>
        <v>98.315457610480166</v>
      </c>
    </row>
    <row r="305" spans="1:10" ht="25.5" x14ac:dyDescent="0.2">
      <c r="A305" s="28" t="s">
        <v>111</v>
      </c>
      <c r="B305" s="19" t="s">
        <v>173</v>
      </c>
      <c r="C305" s="19" t="s">
        <v>17</v>
      </c>
      <c r="D305" s="19" t="s">
        <v>38</v>
      </c>
      <c r="E305" s="19" t="s">
        <v>244</v>
      </c>
      <c r="F305" s="19"/>
      <c r="G305" s="2">
        <f t="shared" ref="G305:I306" si="70">G306</f>
        <v>17747152</v>
      </c>
      <c r="H305" s="2">
        <f t="shared" si="70"/>
        <v>61253806.740000002</v>
      </c>
      <c r="I305" s="2">
        <f t="shared" si="70"/>
        <v>52263488.219999999</v>
      </c>
      <c r="J305" s="29">
        <f t="shared" si="69"/>
        <v>85.322841144942032</v>
      </c>
    </row>
    <row r="306" spans="1:10" ht="25.5" x14ac:dyDescent="0.2">
      <c r="A306" s="30" t="s">
        <v>23</v>
      </c>
      <c r="B306" s="19" t="s">
        <v>173</v>
      </c>
      <c r="C306" s="19" t="s">
        <v>17</v>
      </c>
      <c r="D306" s="19" t="s">
        <v>38</v>
      </c>
      <c r="E306" s="19" t="s">
        <v>244</v>
      </c>
      <c r="F306" s="19">
        <v>200</v>
      </c>
      <c r="G306" s="2">
        <f t="shared" si="70"/>
        <v>17747152</v>
      </c>
      <c r="H306" s="2">
        <f t="shared" si="70"/>
        <v>61253806.740000002</v>
      </c>
      <c r="I306" s="2">
        <f t="shared" si="70"/>
        <v>52263488.219999999</v>
      </c>
      <c r="J306" s="29">
        <f t="shared" si="69"/>
        <v>85.322841144942032</v>
      </c>
    </row>
    <row r="307" spans="1:10" ht="25.5" x14ac:dyDescent="0.2">
      <c r="A307" s="30" t="s">
        <v>24</v>
      </c>
      <c r="B307" s="19" t="s">
        <v>173</v>
      </c>
      <c r="C307" s="19" t="s">
        <v>17</v>
      </c>
      <c r="D307" s="19" t="s">
        <v>38</v>
      </c>
      <c r="E307" s="19" t="s">
        <v>244</v>
      </c>
      <c r="F307" s="19">
        <v>240</v>
      </c>
      <c r="G307" s="2">
        <v>17747152</v>
      </c>
      <c r="H307" s="2">
        <v>61253806.740000002</v>
      </c>
      <c r="I307" s="2">
        <v>52263488.219999999</v>
      </c>
      <c r="J307" s="29">
        <f t="shared" si="69"/>
        <v>85.322841144942032</v>
      </c>
    </row>
    <row r="308" spans="1:10" x14ac:dyDescent="0.2">
      <c r="A308" s="30" t="s">
        <v>190</v>
      </c>
      <c r="B308" s="19" t="s">
        <v>173</v>
      </c>
      <c r="C308" s="19" t="s">
        <v>17</v>
      </c>
      <c r="D308" s="19" t="s">
        <v>38</v>
      </c>
      <c r="E308" s="19" t="s">
        <v>245</v>
      </c>
      <c r="F308" s="19"/>
      <c r="G308" s="2">
        <f t="shared" ref="G308:I309" si="71">G309</f>
        <v>800000</v>
      </c>
      <c r="H308" s="2">
        <f t="shared" si="71"/>
        <v>800000</v>
      </c>
      <c r="I308" s="2">
        <f t="shared" si="71"/>
        <v>800000</v>
      </c>
      <c r="J308" s="29">
        <f t="shared" si="69"/>
        <v>100</v>
      </c>
    </row>
    <row r="309" spans="1:10" ht="25.5" x14ac:dyDescent="0.2">
      <c r="A309" s="30" t="s">
        <v>23</v>
      </c>
      <c r="B309" s="19" t="s">
        <v>173</v>
      </c>
      <c r="C309" s="19" t="s">
        <v>17</v>
      </c>
      <c r="D309" s="19" t="s">
        <v>38</v>
      </c>
      <c r="E309" s="19" t="s">
        <v>245</v>
      </c>
      <c r="F309" s="19" t="s">
        <v>43</v>
      </c>
      <c r="G309" s="2">
        <f t="shared" si="71"/>
        <v>800000</v>
      </c>
      <c r="H309" s="2">
        <f t="shared" si="71"/>
        <v>800000</v>
      </c>
      <c r="I309" s="2">
        <f t="shared" si="71"/>
        <v>800000</v>
      </c>
      <c r="J309" s="29">
        <f t="shared" si="69"/>
        <v>100</v>
      </c>
    </row>
    <row r="310" spans="1:10" ht="25.5" x14ac:dyDescent="0.2">
      <c r="A310" s="30" t="s">
        <v>24</v>
      </c>
      <c r="B310" s="19" t="s">
        <v>173</v>
      </c>
      <c r="C310" s="19" t="s">
        <v>17</v>
      </c>
      <c r="D310" s="19" t="s">
        <v>38</v>
      </c>
      <c r="E310" s="19" t="s">
        <v>245</v>
      </c>
      <c r="F310" s="19" t="s">
        <v>44</v>
      </c>
      <c r="G310" s="2">
        <v>800000</v>
      </c>
      <c r="H310" s="2">
        <v>800000</v>
      </c>
      <c r="I310" s="2">
        <v>800000</v>
      </c>
      <c r="J310" s="29">
        <f t="shared" si="69"/>
        <v>100</v>
      </c>
    </row>
    <row r="311" spans="1:10" ht="13.5" x14ac:dyDescent="0.2">
      <c r="A311" s="22" t="s">
        <v>48</v>
      </c>
      <c r="B311" s="23" t="s">
        <v>173</v>
      </c>
      <c r="C311" s="23" t="s">
        <v>17</v>
      </c>
      <c r="D311" s="23" t="s">
        <v>49</v>
      </c>
      <c r="E311" s="65"/>
      <c r="F311" s="65"/>
      <c r="G311" s="21">
        <f>G312</f>
        <v>0</v>
      </c>
      <c r="H311" s="21">
        <f t="shared" ref="H311:I313" si="72">H312</f>
        <v>317920</v>
      </c>
      <c r="I311" s="21">
        <f t="shared" si="72"/>
        <v>302800</v>
      </c>
      <c r="J311" s="27">
        <f t="shared" si="69"/>
        <v>95.244086562657273</v>
      </c>
    </row>
    <row r="312" spans="1:10" x14ac:dyDescent="0.2">
      <c r="A312" s="28" t="s">
        <v>284</v>
      </c>
      <c r="B312" s="19" t="s">
        <v>173</v>
      </c>
      <c r="C312" s="19" t="s">
        <v>17</v>
      </c>
      <c r="D312" s="19" t="s">
        <v>49</v>
      </c>
      <c r="E312" s="19" t="s">
        <v>285</v>
      </c>
      <c r="F312" s="19"/>
      <c r="G312" s="2">
        <f>G313</f>
        <v>0</v>
      </c>
      <c r="H312" s="2">
        <f t="shared" si="72"/>
        <v>317920</v>
      </c>
      <c r="I312" s="2">
        <f t="shared" si="72"/>
        <v>302800</v>
      </c>
      <c r="J312" s="29">
        <f t="shared" si="69"/>
        <v>95.244086562657273</v>
      </c>
    </row>
    <row r="313" spans="1:10" ht="25.5" x14ac:dyDescent="0.2">
      <c r="A313" s="30" t="s">
        <v>23</v>
      </c>
      <c r="B313" s="19" t="s">
        <v>173</v>
      </c>
      <c r="C313" s="19" t="s">
        <v>17</v>
      </c>
      <c r="D313" s="19" t="s">
        <v>49</v>
      </c>
      <c r="E313" s="19" t="s">
        <v>285</v>
      </c>
      <c r="F313" s="19">
        <v>200</v>
      </c>
      <c r="G313" s="2">
        <f>G314</f>
        <v>0</v>
      </c>
      <c r="H313" s="2">
        <f t="shared" si="72"/>
        <v>317920</v>
      </c>
      <c r="I313" s="2">
        <f t="shared" si="72"/>
        <v>302800</v>
      </c>
      <c r="J313" s="29">
        <f t="shared" si="69"/>
        <v>95.244086562657273</v>
      </c>
    </row>
    <row r="314" spans="1:10" ht="25.5" x14ac:dyDescent="0.2">
      <c r="A314" s="30" t="s">
        <v>24</v>
      </c>
      <c r="B314" s="19" t="s">
        <v>173</v>
      </c>
      <c r="C314" s="19" t="s">
        <v>17</v>
      </c>
      <c r="D314" s="19" t="s">
        <v>49</v>
      </c>
      <c r="E314" s="19" t="s">
        <v>285</v>
      </c>
      <c r="F314" s="19">
        <v>240</v>
      </c>
      <c r="G314" s="2"/>
      <c r="H314" s="2">
        <v>317920</v>
      </c>
      <c r="I314" s="2">
        <v>302800</v>
      </c>
      <c r="J314" s="29">
        <f t="shared" si="69"/>
        <v>95.244086562657273</v>
      </c>
    </row>
    <row r="315" spans="1:10" x14ac:dyDescent="0.2">
      <c r="A315" s="16" t="s">
        <v>52</v>
      </c>
      <c r="B315" s="17" t="s">
        <v>173</v>
      </c>
      <c r="C315" s="17" t="s">
        <v>42</v>
      </c>
      <c r="D315" s="17"/>
      <c r="E315" s="17"/>
      <c r="F315" s="17"/>
      <c r="G315" s="39">
        <f>G316+G329</f>
        <v>98054629.679999992</v>
      </c>
      <c r="H315" s="39">
        <f>H316+H329</f>
        <v>122737719.13000001</v>
      </c>
      <c r="I315" s="39">
        <f>I316+I329</f>
        <v>121814192.00000001</v>
      </c>
      <c r="J315" s="15">
        <f t="shared" si="69"/>
        <v>99.247560459371229</v>
      </c>
    </row>
    <row r="316" spans="1:10" ht="13.5" x14ac:dyDescent="0.2">
      <c r="A316" s="22" t="s">
        <v>54</v>
      </c>
      <c r="B316" s="23" t="s">
        <v>173</v>
      </c>
      <c r="C316" s="23" t="s">
        <v>42</v>
      </c>
      <c r="D316" s="23" t="s">
        <v>35</v>
      </c>
      <c r="E316" s="24"/>
      <c r="F316" s="23"/>
      <c r="G316" s="21">
        <f>G317+G320+G323+G326</f>
        <v>2642022</v>
      </c>
      <c r="H316" s="21">
        <f t="shared" ref="H316:I316" si="73">H317+H320+H323+H326</f>
        <v>3800027</v>
      </c>
      <c r="I316" s="21">
        <f t="shared" si="73"/>
        <v>3697282.98</v>
      </c>
      <c r="J316" s="27">
        <f t="shared" si="69"/>
        <v>97.296229211002967</v>
      </c>
    </row>
    <row r="317" spans="1:10" ht="25.5" x14ac:dyDescent="0.2">
      <c r="A317" s="30" t="s">
        <v>191</v>
      </c>
      <c r="B317" s="19" t="s">
        <v>173</v>
      </c>
      <c r="C317" s="19" t="s">
        <v>42</v>
      </c>
      <c r="D317" s="19" t="s">
        <v>35</v>
      </c>
      <c r="E317" s="20" t="s">
        <v>246</v>
      </c>
      <c r="F317" s="19"/>
      <c r="G317" s="2">
        <f t="shared" ref="G317:I318" si="74">G318</f>
        <v>846000</v>
      </c>
      <c r="H317" s="2">
        <f t="shared" si="74"/>
        <v>874005</v>
      </c>
      <c r="I317" s="2">
        <f t="shared" si="74"/>
        <v>874005</v>
      </c>
      <c r="J317" s="29">
        <f t="shared" si="69"/>
        <v>100</v>
      </c>
    </row>
    <row r="318" spans="1:10" ht="25.5" x14ac:dyDescent="0.2">
      <c r="A318" s="35" t="s">
        <v>55</v>
      </c>
      <c r="B318" s="19" t="s">
        <v>173</v>
      </c>
      <c r="C318" s="19" t="s">
        <v>42</v>
      </c>
      <c r="D318" s="19" t="s">
        <v>35</v>
      </c>
      <c r="E318" s="20" t="s">
        <v>246</v>
      </c>
      <c r="F318" s="19" t="s">
        <v>57</v>
      </c>
      <c r="G318" s="2">
        <f t="shared" si="74"/>
        <v>846000</v>
      </c>
      <c r="H318" s="2">
        <f t="shared" si="74"/>
        <v>874005</v>
      </c>
      <c r="I318" s="2">
        <f t="shared" si="74"/>
        <v>874005</v>
      </c>
      <c r="J318" s="29">
        <f t="shared" si="69"/>
        <v>100</v>
      </c>
    </row>
    <row r="319" spans="1:10" x14ac:dyDescent="0.2">
      <c r="A319" s="35" t="s">
        <v>56</v>
      </c>
      <c r="B319" s="19" t="s">
        <v>173</v>
      </c>
      <c r="C319" s="19" t="s">
        <v>42</v>
      </c>
      <c r="D319" s="19" t="s">
        <v>35</v>
      </c>
      <c r="E319" s="20" t="s">
        <v>246</v>
      </c>
      <c r="F319" s="19" t="s">
        <v>58</v>
      </c>
      <c r="G319" s="2">
        <v>846000</v>
      </c>
      <c r="H319" s="2">
        <v>874005</v>
      </c>
      <c r="I319" s="2">
        <v>874005</v>
      </c>
      <c r="J319" s="29">
        <f t="shared" si="69"/>
        <v>100</v>
      </c>
    </row>
    <row r="320" spans="1:10" x14ac:dyDescent="0.2">
      <c r="A320" s="66" t="s">
        <v>137</v>
      </c>
      <c r="B320" s="19" t="s">
        <v>173</v>
      </c>
      <c r="C320" s="67" t="s">
        <v>42</v>
      </c>
      <c r="D320" s="67" t="s">
        <v>35</v>
      </c>
      <c r="E320" s="68" t="s">
        <v>247</v>
      </c>
      <c r="F320" s="68"/>
      <c r="G320" s="2">
        <f t="shared" ref="G320:I321" si="75">G321</f>
        <v>150000</v>
      </c>
      <c r="H320" s="2">
        <f t="shared" si="75"/>
        <v>80000</v>
      </c>
      <c r="I320" s="2">
        <f t="shared" si="75"/>
        <v>80000</v>
      </c>
      <c r="J320" s="29">
        <f t="shared" si="69"/>
        <v>100</v>
      </c>
    </row>
    <row r="321" spans="1:10" ht="25.5" x14ac:dyDescent="0.2">
      <c r="A321" s="66" t="s">
        <v>23</v>
      </c>
      <c r="B321" s="19" t="s">
        <v>173</v>
      </c>
      <c r="C321" s="67" t="s">
        <v>42</v>
      </c>
      <c r="D321" s="67" t="s">
        <v>35</v>
      </c>
      <c r="E321" s="68" t="s">
        <v>247</v>
      </c>
      <c r="F321" s="34" t="s">
        <v>43</v>
      </c>
      <c r="G321" s="2">
        <f t="shared" si="75"/>
        <v>150000</v>
      </c>
      <c r="H321" s="2">
        <f t="shared" si="75"/>
        <v>80000</v>
      </c>
      <c r="I321" s="2">
        <f t="shared" si="75"/>
        <v>80000</v>
      </c>
      <c r="J321" s="29">
        <f t="shared" si="69"/>
        <v>100</v>
      </c>
    </row>
    <row r="322" spans="1:10" ht="25.5" x14ac:dyDescent="0.2">
      <c r="A322" s="66" t="s">
        <v>24</v>
      </c>
      <c r="B322" s="19" t="s">
        <v>173</v>
      </c>
      <c r="C322" s="67" t="s">
        <v>138</v>
      </c>
      <c r="D322" s="67" t="s">
        <v>35</v>
      </c>
      <c r="E322" s="68" t="s">
        <v>247</v>
      </c>
      <c r="F322" s="34" t="s">
        <v>44</v>
      </c>
      <c r="G322" s="2">
        <v>150000</v>
      </c>
      <c r="H322" s="2">
        <v>80000</v>
      </c>
      <c r="I322" s="2">
        <v>80000</v>
      </c>
      <c r="J322" s="29">
        <f t="shared" si="69"/>
        <v>100</v>
      </c>
    </row>
    <row r="323" spans="1:10" s="127" customFormat="1" ht="38.25" x14ac:dyDescent="0.2">
      <c r="A323" s="66" t="s">
        <v>310</v>
      </c>
      <c r="B323" s="19" t="s">
        <v>173</v>
      </c>
      <c r="C323" s="67" t="s">
        <v>138</v>
      </c>
      <c r="D323" s="67" t="s">
        <v>35</v>
      </c>
      <c r="E323" s="68" t="s">
        <v>311</v>
      </c>
      <c r="F323" s="68"/>
      <c r="G323" s="2">
        <f>G324</f>
        <v>0</v>
      </c>
      <c r="H323" s="2">
        <f t="shared" ref="H323:I324" si="76">H324</f>
        <v>1200000</v>
      </c>
      <c r="I323" s="2">
        <f t="shared" si="76"/>
        <v>1200000</v>
      </c>
      <c r="J323" s="29">
        <f t="shared" si="69"/>
        <v>100</v>
      </c>
    </row>
    <row r="324" spans="1:10" s="127" customFormat="1" x14ac:dyDescent="0.2">
      <c r="A324" s="66" t="s">
        <v>25</v>
      </c>
      <c r="B324" s="19" t="s">
        <v>173</v>
      </c>
      <c r="C324" s="67" t="s">
        <v>138</v>
      </c>
      <c r="D324" s="67" t="s">
        <v>35</v>
      </c>
      <c r="E324" s="68" t="s">
        <v>311</v>
      </c>
      <c r="F324" s="34" t="s">
        <v>60</v>
      </c>
      <c r="G324" s="2">
        <f>G325</f>
        <v>0</v>
      </c>
      <c r="H324" s="2">
        <f t="shared" si="76"/>
        <v>1200000</v>
      </c>
      <c r="I324" s="2">
        <f t="shared" si="76"/>
        <v>1200000</v>
      </c>
      <c r="J324" s="29">
        <f t="shared" si="69"/>
        <v>100</v>
      </c>
    </row>
    <row r="325" spans="1:10" s="127" customFormat="1" ht="38.25" x14ac:dyDescent="0.2">
      <c r="A325" s="66" t="s">
        <v>164</v>
      </c>
      <c r="B325" s="19" t="s">
        <v>173</v>
      </c>
      <c r="C325" s="67" t="s">
        <v>138</v>
      </c>
      <c r="D325" s="67" t="s">
        <v>35</v>
      </c>
      <c r="E325" s="68" t="s">
        <v>311</v>
      </c>
      <c r="F325" s="34" t="s">
        <v>312</v>
      </c>
      <c r="G325" s="2"/>
      <c r="H325" s="2">
        <v>1200000</v>
      </c>
      <c r="I325" s="2">
        <v>1200000</v>
      </c>
      <c r="J325" s="29">
        <f t="shared" si="69"/>
        <v>100</v>
      </c>
    </row>
    <row r="326" spans="1:10" x14ac:dyDescent="0.2">
      <c r="A326" s="35" t="s">
        <v>132</v>
      </c>
      <c r="B326" s="19" t="s">
        <v>173</v>
      </c>
      <c r="C326" s="34" t="s">
        <v>42</v>
      </c>
      <c r="D326" s="34" t="s">
        <v>35</v>
      </c>
      <c r="E326" s="36" t="s">
        <v>248</v>
      </c>
      <c r="F326" s="34"/>
      <c r="G326" s="2">
        <f t="shared" ref="G326:I327" si="77">G327</f>
        <v>1646022</v>
      </c>
      <c r="H326" s="2">
        <f t="shared" si="77"/>
        <v>1646022</v>
      </c>
      <c r="I326" s="2">
        <f t="shared" si="77"/>
        <v>1543277.98</v>
      </c>
      <c r="J326" s="29">
        <f t="shared" si="69"/>
        <v>93.758040901032913</v>
      </c>
    </row>
    <row r="327" spans="1:10" ht="25.5" x14ac:dyDescent="0.2">
      <c r="A327" s="30" t="s">
        <v>23</v>
      </c>
      <c r="B327" s="19" t="s">
        <v>173</v>
      </c>
      <c r="C327" s="34" t="s">
        <v>42</v>
      </c>
      <c r="D327" s="34" t="s">
        <v>35</v>
      </c>
      <c r="E327" s="36" t="s">
        <v>248</v>
      </c>
      <c r="F327" s="34" t="s">
        <v>43</v>
      </c>
      <c r="G327" s="2">
        <f t="shared" si="77"/>
        <v>1646022</v>
      </c>
      <c r="H327" s="2">
        <f t="shared" si="77"/>
        <v>1646022</v>
      </c>
      <c r="I327" s="2">
        <f t="shared" si="77"/>
        <v>1543277.98</v>
      </c>
      <c r="J327" s="29">
        <f t="shared" si="69"/>
        <v>93.758040901032913</v>
      </c>
    </row>
    <row r="328" spans="1:10" ht="25.5" x14ac:dyDescent="0.2">
      <c r="A328" s="30" t="s">
        <v>24</v>
      </c>
      <c r="B328" s="19" t="s">
        <v>173</v>
      </c>
      <c r="C328" s="34" t="s">
        <v>42</v>
      </c>
      <c r="D328" s="34" t="s">
        <v>35</v>
      </c>
      <c r="E328" s="36" t="s">
        <v>248</v>
      </c>
      <c r="F328" s="34" t="s">
        <v>44</v>
      </c>
      <c r="G328" s="2">
        <v>1646022</v>
      </c>
      <c r="H328" s="2">
        <v>1646022</v>
      </c>
      <c r="I328" s="2">
        <v>1543277.98</v>
      </c>
      <c r="J328" s="29">
        <f t="shared" si="69"/>
        <v>93.758040901032913</v>
      </c>
    </row>
    <row r="329" spans="1:10" ht="13.5" x14ac:dyDescent="0.2">
      <c r="A329" s="100" t="s">
        <v>145</v>
      </c>
      <c r="B329" s="23" t="s">
        <v>173</v>
      </c>
      <c r="C329" s="101" t="s">
        <v>42</v>
      </c>
      <c r="D329" s="101" t="s">
        <v>36</v>
      </c>
      <c r="E329" s="102"/>
      <c r="F329" s="102"/>
      <c r="G329" s="21">
        <f>G330+G333+G336+G339+G342+G345+G348+G351</f>
        <v>95412607.679999992</v>
      </c>
      <c r="H329" s="21">
        <f>H330+H333+H336+H339+H342+H345+H348+H351</f>
        <v>118937692.13000001</v>
      </c>
      <c r="I329" s="21">
        <f>I330+I333+I336+I339+I342+I345+I348+I351</f>
        <v>118116909.02000001</v>
      </c>
      <c r="J329" s="27">
        <f t="shared" si="69"/>
        <v>99.309904963430029</v>
      </c>
    </row>
    <row r="330" spans="1:10" ht="38.25" x14ac:dyDescent="0.2">
      <c r="A330" s="103" t="s">
        <v>282</v>
      </c>
      <c r="B330" s="19" t="s">
        <v>173</v>
      </c>
      <c r="C330" s="67" t="s">
        <v>42</v>
      </c>
      <c r="D330" s="67" t="s">
        <v>36</v>
      </c>
      <c r="E330" s="68" t="s">
        <v>283</v>
      </c>
      <c r="F330" s="68"/>
      <c r="G330" s="2">
        <f t="shared" ref="G330:I331" si="78">G331</f>
        <v>70000000</v>
      </c>
      <c r="H330" s="2">
        <f t="shared" si="78"/>
        <v>89179607.349999994</v>
      </c>
      <c r="I330" s="2">
        <f t="shared" si="78"/>
        <v>89179607.349999994</v>
      </c>
      <c r="J330" s="29">
        <f t="shared" si="69"/>
        <v>100</v>
      </c>
    </row>
    <row r="331" spans="1:10" ht="25.5" x14ac:dyDescent="0.2">
      <c r="A331" s="104" t="s">
        <v>23</v>
      </c>
      <c r="B331" s="19" t="s">
        <v>173</v>
      </c>
      <c r="C331" s="105" t="s">
        <v>42</v>
      </c>
      <c r="D331" s="105" t="s">
        <v>36</v>
      </c>
      <c r="E331" s="68" t="s">
        <v>283</v>
      </c>
      <c r="F331" s="105">
        <v>200</v>
      </c>
      <c r="G331" s="2">
        <f t="shared" si="78"/>
        <v>70000000</v>
      </c>
      <c r="H331" s="2">
        <f t="shared" si="78"/>
        <v>89179607.349999994</v>
      </c>
      <c r="I331" s="2">
        <f t="shared" si="78"/>
        <v>89179607.349999994</v>
      </c>
      <c r="J331" s="29">
        <f t="shared" si="69"/>
        <v>100</v>
      </c>
    </row>
    <row r="332" spans="1:10" ht="25.5" x14ac:dyDescent="0.2">
      <c r="A332" s="106" t="s">
        <v>24</v>
      </c>
      <c r="B332" s="19" t="s">
        <v>173</v>
      </c>
      <c r="C332" s="105" t="s">
        <v>42</v>
      </c>
      <c r="D332" s="105" t="s">
        <v>36</v>
      </c>
      <c r="E332" s="68" t="s">
        <v>283</v>
      </c>
      <c r="F332" s="105">
        <v>240</v>
      </c>
      <c r="G332" s="2">
        <v>70000000</v>
      </c>
      <c r="H332" s="2">
        <v>89179607.349999994</v>
      </c>
      <c r="I332" s="2">
        <v>89179607.349999994</v>
      </c>
      <c r="J332" s="29">
        <f t="shared" si="69"/>
        <v>100</v>
      </c>
    </row>
    <row r="333" spans="1:10" x14ac:dyDescent="0.2">
      <c r="A333" s="66" t="s">
        <v>146</v>
      </c>
      <c r="B333" s="19" t="s">
        <v>173</v>
      </c>
      <c r="C333" s="67" t="s">
        <v>42</v>
      </c>
      <c r="D333" s="67" t="s">
        <v>36</v>
      </c>
      <c r="E333" s="68" t="s">
        <v>249</v>
      </c>
      <c r="F333" s="68"/>
      <c r="G333" s="2">
        <f t="shared" ref="G333:I334" si="79">G334</f>
        <v>9578000</v>
      </c>
      <c r="H333" s="2">
        <f t="shared" si="79"/>
        <v>11648000</v>
      </c>
      <c r="I333" s="2">
        <f t="shared" si="79"/>
        <v>11268159.01</v>
      </c>
      <c r="J333" s="29">
        <f t="shared" si="69"/>
        <v>96.739002489697796</v>
      </c>
    </row>
    <row r="334" spans="1:10" ht="25.5" x14ac:dyDescent="0.2">
      <c r="A334" s="66" t="s">
        <v>23</v>
      </c>
      <c r="B334" s="19" t="s">
        <v>173</v>
      </c>
      <c r="C334" s="67" t="s">
        <v>42</v>
      </c>
      <c r="D334" s="67" t="s">
        <v>36</v>
      </c>
      <c r="E334" s="68" t="s">
        <v>249</v>
      </c>
      <c r="F334" s="67">
        <v>200</v>
      </c>
      <c r="G334" s="2">
        <f t="shared" si="79"/>
        <v>9578000</v>
      </c>
      <c r="H334" s="2">
        <f t="shared" si="79"/>
        <v>11648000</v>
      </c>
      <c r="I334" s="2">
        <f t="shared" si="79"/>
        <v>11268159.01</v>
      </c>
      <c r="J334" s="29">
        <f t="shared" si="69"/>
        <v>96.739002489697796</v>
      </c>
    </row>
    <row r="335" spans="1:10" ht="25.5" x14ac:dyDescent="0.2">
      <c r="A335" s="66" t="s">
        <v>24</v>
      </c>
      <c r="B335" s="19" t="s">
        <v>173</v>
      </c>
      <c r="C335" s="67" t="s">
        <v>138</v>
      </c>
      <c r="D335" s="67" t="s">
        <v>36</v>
      </c>
      <c r="E335" s="68" t="s">
        <v>249</v>
      </c>
      <c r="F335" s="67">
        <v>240</v>
      </c>
      <c r="G335" s="2">
        <v>9578000</v>
      </c>
      <c r="H335" s="2">
        <v>11648000</v>
      </c>
      <c r="I335" s="2">
        <v>11268159.01</v>
      </c>
      <c r="J335" s="29">
        <f t="shared" si="69"/>
        <v>96.739002489697796</v>
      </c>
    </row>
    <row r="336" spans="1:10" x14ac:dyDescent="0.2">
      <c r="A336" s="66" t="s">
        <v>192</v>
      </c>
      <c r="B336" s="19" t="s">
        <v>173</v>
      </c>
      <c r="C336" s="67" t="s">
        <v>138</v>
      </c>
      <c r="D336" s="67" t="s">
        <v>36</v>
      </c>
      <c r="E336" s="68" t="s">
        <v>250</v>
      </c>
      <c r="F336" s="67"/>
      <c r="G336" s="2">
        <f t="shared" ref="G336:I337" si="80">G337</f>
        <v>500000</v>
      </c>
      <c r="H336" s="2">
        <f t="shared" si="80"/>
        <v>500000</v>
      </c>
      <c r="I336" s="2">
        <f t="shared" si="80"/>
        <v>500000</v>
      </c>
      <c r="J336" s="29">
        <f t="shared" si="69"/>
        <v>100</v>
      </c>
    </row>
    <row r="337" spans="1:10" ht="25.5" x14ac:dyDescent="0.2">
      <c r="A337" s="66" t="s">
        <v>23</v>
      </c>
      <c r="B337" s="19" t="s">
        <v>173</v>
      </c>
      <c r="C337" s="67" t="s">
        <v>138</v>
      </c>
      <c r="D337" s="67" t="s">
        <v>36</v>
      </c>
      <c r="E337" s="68" t="s">
        <v>250</v>
      </c>
      <c r="F337" s="67" t="s">
        <v>43</v>
      </c>
      <c r="G337" s="2">
        <f t="shared" si="80"/>
        <v>500000</v>
      </c>
      <c r="H337" s="2">
        <f t="shared" si="80"/>
        <v>500000</v>
      </c>
      <c r="I337" s="2">
        <f t="shared" si="80"/>
        <v>500000</v>
      </c>
      <c r="J337" s="29">
        <f t="shared" si="69"/>
        <v>100</v>
      </c>
    </row>
    <row r="338" spans="1:10" ht="25.5" x14ac:dyDescent="0.2">
      <c r="A338" s="66" t="s">
        <v>24</v>
      </c>
      <c r="B338" s="19" t="s">
        <v>173</v>
      </c>
      <c r="C338" s="67" t="s">
        <v>138</v>
      </c>
      <c r="D338" s="67" t="s">
        <v>36</v>
      </c>
      <c r="E338" s="68" t="s">
        <v>250</v>
      </c>
      <c r="F338" s="67" t="s">
        <v>44</v>
      </c>
      <c r="G338" s="2">
        <v>500000</v>
      </c>
      <c r="H338" s="2">
        <v>500000</v>
      </c>
      <c r="I338" s="2">
        <v>500000</v>
      </c>
      <c r="J338" s="29">
        <f t="shared" si="69"/>
        <v>100</v>
      </c>
    </row>
    <row r="339" spans="1:10" x14ac:dyDescent="0.2">
      <c r="A339" s="66" t="s">
        <v>147</v>
      </c>
      <c r="B339" s="19" t="s">
        <v>173</v>
      </c>
      <c r="C339" s="67" t="s">
        <v>42</v>
      </c>
      <c r="D339" s="67" t="s">
        <v>36</v>
      </c>
      <c r="E339" s="68" t="s">
        <v>251</v>
      </c>
      <c r="F339" s="67"/>
      <c r="G339" s="2">
        <f t="shared" ref="G339:I340" si="81">G340</f>
        <v>3265000</v>
      </c>
      <c r="H339" s="2">
        <f t="shared" si="81"/>
        <v>5565143.6799999997</v>
      </c>
      <c r="I339" s="2">
        <f t="shared" si="81"/>
        <v>5262958.04</v>
      </c>
      <c r="J339" s="29">
        <f t="shared" si="69"/>
        <v>94.570029861295524</v>
      </c>
    </row>
    <row r="340" spans="1:10" ht="25.5" x14ac:dyDescent="0.2">
      <c r="A340" s="66" t="s">
        <v>23</v>
      </c>
      <c r="B340" s="19" t="s">
        <v>173</v>
      </c>
      <c r="C340" s="67" t="s">
        <v>42</v>
      </c>
      <c r="D340" s="67" t="s">
        <v>36</v>
      </c>
      <c r="E340" s="68" t="s">
        <v>251</v>
      </c>
      <c r="F340" s="67">
        <v>200</v>
      </c>
      <c r="G340" s="2">
        <f t="shared" si="81"/>
        <v>3265000</v>
      </c>
      <c r="H340" s="2">
        <f t="shared" si="81"/>
        <v>5565143.6799999997</v>
      </c>
      <c r="I340" s="2">
        <f t="shared" si="81"/>
        <v>5262958.04</v>
      </c>
      <c r="J340" s="29">
        <f t="shared" si="69"/>
        <v>94.570029861295524</v>
      </c>
    </row>
    <row r="341" spans="1:10" ht="25.5" x14ac:dyDescent="0.2">
      <c r="A341" s="66" t="s">
        <v>24</v>
      </c>
      <c r="B341" s="19" t="s">
        <v>173</v>
      </c>
      <c r="C341" s="67" t="s">
        <v>138</v>
      </c>
      <c r="D341" s="67" t="s">
        <v>36</v>
      </c>
      <c r="E341" s="68" t="s">
        <v>251</v>
      </c>
      <c r="F341" s="67">
        <v>240</v>
      </c>
      <c r="G341" s="2">
        <v>3265000</v>
      </c>
      <c r="H341" s="2">
        <v>5565143.6799999997</v>
      </c>
      <c r="I341" s="2">
        <v>5262958.04</v>
      </c>
      <c r="J341" s="29">
        <f t="shared" si="69"/>
        <v>94.570029861295524</v>
      </c>
    </row>
    <row r="342" spans="1:10" x14ac:dyDescent="0.2">
      <c r="A342" s="66" t="s">
        <v>148</v>
      </c>
      <c r="B342" s="19" t="s">
        <v>173</v>
      </c>
      <c r="C342" s="67" t="s">
        <v>42</v>
      </c>
      <c r="D342" s="67" t="s">
        <v>36</v>
      </c>
      <c r="E342" s="68" t="s">
        <v>252</v>
      </c>
      <c r="F342" s="67"/>
      <c r="G342" s="2">
        <f t="shared" ref="G342:I343" si="82">G343</f>
        <v>242000</v>
      </c>
      <c r="H342" s="2">
        <f t="shared" si="82"/>
        <v>242000</v>
      </c>
      <c r="I342" s="2">
        <f t="shared" si="82"/>
        <v>241283.72</v>
      </c>
      <c r="J342" s="29">
        <f t="shared" si="69"/>
        <v>99.704016528925621</v>
      </c>
    </row>
    <row r="343" spans="1:10" ht="25.5" x14ac:dyDescent="0.2">
      <c r="A343" s="66" t="s">
        <v>23</v>
      </c>
      <c r="B343" s="19" t="s">
        <v>173</v>
      </c>
      <c r="C343" s="67" t="s">
        <v>42</v>
      </c>
      <c r="D343" s="67" t="s">
        <v>36</v>
      </c>
      <c r="E343" s="68" t="s">
        <v>252</v>
      </c>
      <c r="F343" s="67">
        <v>200</v>
      </c>
      <c r="G343" s="2">
        <f t="shared" si="82"/>
        <v>242000</v>
      </c>
      <c r="H343" s="2">
        <f t="shared" si="82"/>
        <v>242000</v>
      </c>
      <c r="I343" s="2">
        <f t="shared" si="82"/>
        <v>241283.72</v>
      </c>
      <c r="J343" s="29">
        <f t="shared" si="69"/>
        <v>99.704016528925621</v>
      </c>
    </row>
    <row r="344" spans="1:10" ht="25.5" x14ac:dyDescent="0.2">
      <c r="A344" s="66" t="s">
        <v>24</v>
      </c>
      <c r="B344" s="19" t="s">
        <v>173</v>
      </c>
      <c r="C344" s="67" t="s">
        <v>138</v>
      </c>
      <c r="D344" s="67" t="s">
        <v>36</v>
      </c>
      <c r="E344" s="68" t="s">
        <v>252</v>
      </c>
      <c r="F344" s="67">
        <v>240</v>
      </c>
      <c r="G344" s="2">
        <v>242000</v>
      </c>
      <c r="H344" s="2">
        <v>242000</v>
      </c>
      <c r="I344" s="2">
        <v>241283.72</v>
      </c>
      <c r="J344" s="29">
        <f t="shared" si="69"/>
        <v>99.704016528925621</v>
      </c>
    </row>
    <row r="345" spans="1:10" ht="25.5" x14ac:dyDescent="0.2">
      <c r="A345" s="103" t="s">
        <v>158</v>
      </c>
      <c r="B345" s="19" t="s">
        <v>173</v>
      </c>
      <c r="C345" s="67" t="s">
        <v>42</v>
      </c>
      <c r="D345" s="67" t="s">
        <v>36</v>
      </c>
      <c r="E345" s="107" t="s">
        <v>253</v>
      </c>
      <c r="F345" s="68"/>
      <c r="G345" s="2">
        <f t="shared" ref="G345:I346" si="83">G346</f>
        <v>1218524.77</v>
      </c>
      <c r="H345" s="2">
        <f t="shared" si="83"/>
        <v>1183366.8400000001</v>
      </c>
      <c r="I345" s="2">
        <f t="shared" si="83"/>
        <v>1180326.6399999999</v>
      </c>
      <c r="J345" s="29">
        <f t="shared" si="69"/>
        <v>99.743088964703446</v>
      </c>
    </row>
    <row r="346" spans="1:10" ht="25.5" x14ac:dyDescent="0.2">
      <c r="A346" s="103" t="s">
        <v>23</v>
      </c>
      <c r="B346" s="19" t="s">
        <v>173</v>
      </c>
      <c r="C346" s="67" t="s">
        <v>42</v>
      </c>
      <c r="D346" s="67" t="s">
        <v>36</v>
      </c>
      <c r="E346" s="107" t="s">
        <v>253</v>
      </c>
      <c r="F346" s="67">
        <v>200</v>
      </c>
      <c r="G346" s="2">
        <f t="shared" si="83"/>
        <v>1218524.77</v>
      </c>
      <c r="H346" s="2">
        <f t="shared" si="83"/>
        <v>1183366.8400000001</v>
      </c>
      <c r="I346" s="2">
        <f t="shared" si="83"/>
        <v>1180326.6399999999</v>
      </c>
      <c r="J346" s="29">
        <f t="shared" si="69"/>
        <v>99.743088964703446</v>
      </c>
    </row>
    <row r="347" spans="1:10" ht="25.5" x14ac:dyDescent="0.2">
      <c r="A347" s="103" t="s">
        <v>24</v>
      </c>
      <c r="B347" s="19" t="s">
        <v>173</v>
      </c>
      <c r="C347" s="67" t="s">
        <v>138</v>
      </c>
      <c r="D347" s="67" t="s">
        <v>36</v>
      </c>
      <c r="E347" s="107" t="s">
        <v>253</v>
      </c>
      <c r="F347" s="67">
        <v>240</v>
      </c>
      <c r="G347" s="2">
        <v>1218524.77</v>
      </c>
      <c r="H347" s="2">
        <v>1183366.8400000001</v>
      </c>
      <c r="I347" s="2">
        <v>1180326.6399999999</v>
      </c>
      <c r="J347" s="29">
        <f t="shared" si="69"/>
        <v>99.743088964703446</v>
      </c>
    </row>
    <row r="348" spans="1:10" ht="25.5" x14ac:dyDescent="0.2">
      <c r="A348" s="108" t="s">
        <v>150</v>
      </c>
      <c r="B348" s="19" t="s">
        <v>173</v>
      </c>
      <c r="C348" s="105" t="s">
        <v>42</v>
      </c>
      <c r="D348" s="105" t="s">
        <v>36</v>
      </c>
      <c r="E348" s="109" t="s">
        <v>308</v>
      </c>
      <c r="F348" s="110"/>
      <c r="G348" s="2">
        <f t="shared" ref="G348:I349" si="84">G349</f>
        <v>10309082.91</v>
      </c>
      <c r="H348" s="2">
        <f t="shared" si="84"/>
        <v>10368104.26</v>
      </c>
      <c r="I348" s="2">
        <f t="shared" si="84"/>
        <v>10368104.26</v>
      </c>
      <c r="J348" s="29">
        <f t="shared" si="69"/>
        <v>100</v>
      </c>
    </row>
    <row r="349" spans="1:10" ht="25.5" x14ac:dyDescent="0.2">
      <c r="A349" s="104" t="s">
        <v>23</v>
      </c>
      <c r="B349" s="19" t="s">
        <v>173</v>
      </c>
      <c r="C349" s="105" t="s">
        <v>42</v>
      </c>
      <c r="D349" s="105" t="s">
        <v>36</v>
      </c>
      <c r="E349" s="109" t="s">
        <v>308</v>
      </c>
      <c r="F349" s="105">
        <v>200</v>
      </c>
      <c r="G349" s="2">
        <f t="shared" si="84"/>
        <v>10309082.91</v>
      </c>
      <c r="H349" s="2">
        <f t="shared" si="84"/>
        <v>10368104.26</v>
      </c>
      <c r="I349" s="2">
        <f t="shared" si="84"/>
        <v>10368104.26</v>
      </c>
      <c r="J349" s="43">
        <f t="shared" si="69"/>
        <v>100</v>
      </c>
    </row>
    <row r="350" spans="1:10" ht="34.5" customHeight="1" x14ac:dyDescent="0.2">
      <c r="A350" s="106" t="s">
        <v>24</v>
      </c>
      <c r="B350" s="19" t="s">
        <v>173</v>
      </c>
      <c r="C350" s="105" t="s">
        <v>42</v>
      </c>
      <c r="D350" s="105" t="s">
        <v>36</v>
      </c>
      <c r="E350" s="109" t="s">
        <v>308</v>
      </c>
      <c r="F350" s="105">
        <v>240</v>
      </c>
      <c r="G350" s="2">
        <v>10309082.91</v>
      </c>
      <c r="H350" s="2">
        <v>10368104.26</v>
      </c>
      <c r="I350" s="2">
        <v>10368104.26</v>
      </c>
      <c r="J350" s="43">
        <f t="shared" si="69"/>
        <v>100</v>
      </c>
    </row>
    <row r="351" spans="1:10" x14ac:dyDescent="0.2">
      <c r="A351" s="66" t="s">
        <v>149</v>
      </c>
      <c r="B351" s="19" t="s">
        <v>173</v>
      </c>
      <c r="C351" s="67" t="s">
        <v>138</v>
      </c>
      <c r="D351" s="67" t="s">
        <v>36</v>
      </c>
      <c r="E351" s="68" t="s">
        <v>254</v>
      </c>
      <c r="F351" s="67"/>
      <c r="G351" s="2">
        <f t="shared" ref="G351:I352" si="85">G352</f>
        <v>300000</v>
      </c>
      <c r="H351" s="2">
        <f t="shared" si="85"/>
        <v>251470</v>
      </c>
      <c r="I351" s="2">
        <f t="shared" si="85"/>
        <v>116470</v>
      </c>
      <c r="J351" s="29">
        <f t="shared" si="69"/>
        <v>46.315663896289813</v>
      </c>
    </row>
    <row r="352" spans="1:10" ht="25.5" x14ac:dyDescent="0.2">
      <c r="A352" s="66" t="s">
        <v>23</v>
      </c>
      <c r="B352" s="19" t="s">
        <v>173</v>
      </c>
      <c r="C352" s="67" t="s">
        <v>138</v>
      </c>
      <c r="D352" s="67" t="s">
        <v>36</v>
      </c>
      <c r="E352" s="68" t="s">
        <v>254</v>
      </c>
      <c r="F352" s="67">
        <v>200</v>
      </c>
      <c r="G352" s="2">
        <f t="shared" si="85"/>
        <v>300000</v>
      </c>
      <c r="H352" s="2">
        <f t="shared" si="85"/>
        <v>251470</v>
      </c>
      <c r="I352" s="2">
        <f t="shared" si="85"/>
        <v>116470</v>
      </c>
      <c r="J352" s="29">
        <f t="shared" si="69"/>
        <v>46.315663896289813</v>
      </c>
    </row>
    <row r="353" spans="1:10" ht="25.5" x14ac:dyDescent="0.2">
      <c r="A353" s="66" t="s">
        <v>24</v>
      </c>
      <c r="B353" s="19" t="s">
        <v>173</v>
      </c>
      <c r="C353" s="67" t="s">
        <v>138</v>
      </c>
      <c r="D353" s="67" t="s">
        <v>36</v>
      </c>
      <c r="E353" s="68" t="s">
        <v>254</v>
      </c>
      <c r="F353" s="67">
        <v>240</v>
      </c>
      <c r="G353" s="2">
        <v>300000</v>
      </c>
      <c r="H353" s="2">
        <v>251470</v>
      </c>
      <c r="I353" s="2">
        <v>116470</v>
      </c>
      <c r="J353" s="29">
        <f t="shared" si="69"/>
        <v>46.315663896289813</v>
      </c>
    </row>
    <row r="354" spans="1:10" x14ac:dyDescent="0.2">
      <c r="A354" s="16" t="s">
        <v>160</v>
      </c>
      <c r="B354" s="17" t="s">
        <v>173</v>
      </c>
      <c r="C354" s="17" t="s">
        <v>59</v>
      </c>
      <c r="D354" s="17"/>
      <c r="E354" s="38"/>
      <c r="F354" s="17"/>
      <c r="G354" s="39">
        <f>G355+G359</f>
        <v>935000</v>
      </c>
      <c r="H354" s="39">
        <f>H355+H359</f>
        <v>1018669</v>
      </c>
      <c r="I354" s="39">
        <f>I355+I359</f>
        <v>1018144.66</v>
      </c>
      <c r="J354" s="15">
        <f t="shared" si="69"/>
        <v>99.948526950363657</v>
      </c>
    </row>
    <row r="355" spans="1:10" ht="13.5" x14ac:dyDescent="0.2">
      <c r="A355" s="22" t="s">
        <v>180</v>
      </c>
      <c r="B355" s="23" t="s">
        <v>173</v>
      </c>
      <c r="C355" s="23" t="s">
        <v>59</v>
      </c>
      <c r="D355" s="23" t="s">
        <v>14</v>
      </c>
      <c r="E355" s="24"/>
      <c r="F355" s="23"/>
      <c r="G355" s="21">
        <f t="shared" ref="G355:I357" si="86">G356</f>
        <v>700000</v>
      </c>
      <c r="H355" s="21">
        <f t="shared" si="86"/>
        <v>636954</v>
      </c>
      <c r="I355" s="21">
        <f t="shared" si="86"/>
        <v>636953.66</v>
      </c>
      <c r="J355" s="27">
        <f t="shared" si="69"/>
        <v>99.999946620949089</v>
      </c>
    </row>
    <row r="356" spans="1:10" x14ac:dyDescent="0.2">
      <c r="A356" s="50" t="s">
        <v>161</v>
      </c>
      <c r="B356" s="19" t="s">
        <v>173</v>
      </c>
      <c r="C356" s="19" t="s">
        <v>59</v>
      </c>
      <c r="D356" s="19" t="s">
        <v>14</v>
      </c>
      <c r="E356" s="20" t="s">
        <v>255</v>
      </c>
      <c r="F356" s="20"/>
      <c r="G356" s="2">
        <f t="shared" si="86"/>
        <v>700000</v>
      </c>
      <c r="H356" s="2">
        <f t="shared" si="86"/>
        <v>636954</v>
      </c>
      <c r="I356" s="2">
        <f t="shared" si="86"/>
        <v>636953.66</v>
      </c>
      <c r="J356" s="29">
        <f t="shared" si="69"/>
        <v>99.999946620949089</v>
      </c>
    </row>
    <row r="357" spans="1:10" ht="25.5" x14ac:dyDescent="0.2">
      <c r="A357" s="50" t="s">
        <v>23</v>
      </c>
      <c r="B357" s="19" t="s">
        <v>173</v>
      </c>
      <c r="C357" s="19" t="s">
        <v>59</v>
      </c>
      <c r="D357" s="19" t="s">
        <v>14</v>
      </c>
      <c r="E357" s="20" t="s">
        <v>255</v>
      </c>
      <c r="F357" s="19">
        <v>200</v>
      </c>
      <c r="G357" s="2">
        <f t="shared" si="86"/>
        <v>700000</v>
      </c>
      <c r="H357" s="2">
        <f t="shared" si="86"/>
        <v>636954</v>
      </c>
      <c r="I357" s="2">
        <f t="shared" si="86"/>
        <v>636953.66</v>
      </c>
      <c r="J357" s="29">
        <f t="shared" si="69"/>
        <v>99.999946620949089</v>
      </c>
    </row>
    <row r="358" spans="1:10" ht="25.5" x14ac:dyDescent="0.2">
      <c r="A358" s="30" t="s">
        <v>24</v>
      </c>
      <c r="B358" s="19" t="s">
        <v>173</v>
      </c>
      <c r="C358" s="19" t="s">
        <v>59</v>
      </c>
      <c r="D358" s="19" t="s">
        <v>14</v>
      </c>
      <c r="E358" s="20" t="s">
        <v>255</v>
      </c>
      <c r="F358" s="19">
        <v>240</v>
      </c>
      <c r="G358" s="2">
        <v>700000</v>
      </c>
      <c r="H358" s="2">
        <v>636954</v>
      </c>
      <c r="I358" s="2">
        <v>636953.66</v>
      </c>
      <c r="J358" s="29">
        <f t="shared" si="69"/>
        <v>99.999946620949089</v>
      </c>
    </row>
    <row r="359" spans="1:10" ht="13.5" x14ac:dyDescent="0.2">
      <c r="A359" s="22" t="s">
        <v>277</v>
      </c>
      <c r="B359" s="23" t="s">
        <v>173</v>
      </c>
      <c r="C359" s="23" t="s">
        <v>59</v>
      </c>
      <c r="D359" s="23" t="s">
        <v>42</v>
      </c>
      <c r="E359" s="24"/>
      <c r="F359" s="23"/>
      <c r="G359" s="21">
        <f>G360</f>
        <v>235000</v>
      </c>
      <c r="H359" s="21">
        <f t="shared" ref="H359:I361" si="87">H360</f>
        <v>381715</v>
      </c>
      <c r="I359" s="21">
        <f t="shared" si="87"/>
        <v>381191</v>
      </c>
      <c r="J359" s="27">
        <f t="shared" si="69"/>
        <v>99.862724807775436</v>
      </c>
    </row>
    <row r="360" spans="1:10" x14ac:dyDescent="0.2">
      <c r="A360" s="50" t="s">
        <v>161</v>
      </c>
      <c r="B360" s="19" t="s">
        <v>173</v>
      </c>
      <c r="C360" s="19" t="s">
        <v>59</v>
      </c>
      <c r="D360" s="19" t="s">
        <v>42</v>
      </c>
      <c r="E360" s="20" t="s">
        <v>255</v>
      </c>
      <c r="F360" s="20"/>
      <c r="G360" s="2">
        <f>G361</f>
        <v>235000</v>
      </c>
      <c r="H360" s="2">
        <f t="shared" si="87"/>
        <v>381715</v>
      </c>
      <c r="I360" s="2">
        <f t="shared" si="87"/>
        <v>381191</v>
      </c>
      <c r="J360" s="29">
        <f t="shared" si="69"/>
        <v>99.862724807775436</v>
      </c>
    </row>
    <row r="361" spans="1:10" ht="25.5" x14ac:dyDescent="0.2">
      <c r="A361" s="50" t="s">
        <v>23</v>
      </c>
      <c r="B361" s="19" t="s">
        <v>173</v>
      </c>
      <c r="C361" s="19" t="s">
        <v>59</v>
      </c>
      <c r="D361" s="19" t="s">
        <v>42</v>
      </c>
      <c r="E361" s="20" t="s">
        <v>255</v>
      </c>
      <c r="F361" s="19">
        <v>200</v>
      </c>
      <c r="G361" s="2">
        <f>G362</f>
        <v>235000</v>
      </c>
      <c r="H361" s="2">
        <f t="shared" si="87"/>
        <v>381715</v>
      </c>
      <c r="I361" s="2">
        <f t="shared" si="87"/>
        <v>381191</v>
      </c>
      <c r="J361" s="29">
        <f t="shared" si="69"/>
        <v>99.862724807775436</v>
      </c>
    </row>
    <row r="362" spans="1:10" ht="25.5" x14ac:dyDescent="0.2">
      <c r="A362" s="30" t="s">
        <v>24</v>
      </c>
      <c r="B362" s="19" t="s">
        <v>173</v>
      </c>
      <c r="C362" s="19" t="s">
        <v>59</v>
      </c>
      <c r="D362" s="19" t="s">
        <v>42</v>
      </c>
      <c r="E362" s="20" t="s">
        <v>255</v>
      </c>
      <c r="F362" s="19">
        <v>240</v>
      </c>
      <c r="G362" s="2">
        <v>235000</v>
      </c>
      <c r="H362" s="2">
        <v>381715</v>
      </c>
      <c r="I362" s="2">
        <v>381191</v>
      </c>
      <c r="J362" s="29">
        <f t="shared" si="69"/>
        <v>99.862724807775436</v>
      </c>
    </row>
    <row r="363" spans="1:10" x14ac:dyDescent="0.2">
      <c r="A363" s="16" t="s">
        <v>62</v>
      </c>
      <c r="B363" s="17" t="s">
        <v>173</v>
      </c>
      <c r="C363" s="17" t="s">
        <v>27</v>
      </c>
      <c r="D363" s="17"/>
      <c r="E363" s="38"/>
      <c r="F363" s="17"/>
      <c r="G363" s="39">
        <f>G364+G368+G372+G376+G380+G384</f>
        <v>75545080</v>
      </c>
      <c r="H363" s="39">
        <f>H364+H368+H372+H376+H380+H384</f>
        <v>169670243.16</v>
      </c>
      <c r="I363" s="39">
        <f>I364+I368+I372+I376+I380+I384</f>
        <v>158198002.66</v>
      </c>
      <c r="J363" s="15">
        <f t="shared" si="69"/>
        <v>93.238507656771844</v>
      </c>
    </row>
    <row r="364" spans="1:10" ht="13.5" x14ac:dyDescent="0.2">
      <c r="A364" s="22" t="s">
        <v>90</v>
      </c>
      <c r="B364" s="23" t="s">
        <v>173</v>
      </c>
      <c r="C364" s="23" t="s">
        <v>27</v>
      </c>
      <c r="D364" s="23" t="s">
        <v>14</v>
      </c>
      <c r="E364" s="38"/>
      <c r="F364" s="17"/>
      <c r="G364" s="21">
        <f>G365</f>
        <v>0</v>
      </c>
      <c r="H364" s="21">
        <f t="shared" ref="H364:I366" si="88">H365</f>
        <v>79397563.159999996</v>
      </c>
      <c r="I364" s="21">
        <f t="shared" si="88"/>
        <v>74552303.209999993</v>
      </c>
      <c r="J364" s="27">
        <f t="shared" si="69"/>
        <v>93.897470202912956</v>
      </c>
    </row>
    <row r="365" spans="1:10" ht="25.5" x14ac:dyDescent="0.2">
      <c r="A365" s="28" t="s">
        <v>280</v>
      </c>
      <c r="B365" s="19" t="s">
        <v>173</v>
      </c>
      <c r="C365" s="34" t="s">
        <v>27</v>
      </c>
      <c r="D365" s="34" t="s">
        <v>14</v>
      </c>
      <c r="E365" s="36" t="s">
        <v>281</v>
      </c>
      <c r="F365" s="34"/>
      <c r="G365" s="2">
        <f>G366</f>
        <v>0</v>
      </c>
      <c r="H365" s="2">
        <f t="shared" si="88"/>
        <v>79397563.159999996</v>
      </c>
      <c r="I365" s="2">
        <f t="shared" si="88"/>
        <v>74552303.209999993</v>
      </c>
      <c r="J365" s="29">
        <f t="shared" si="69"/>
        <v>93.897470202912956</v>
      </c>
    </row>
    <row r="366" spans="1:10" ht="25.5" x14ac:dyDescent="0.2">
      <c r="A366" s="35" t="s">
        <v>55</v>
      </c>
      <c r="B366" s="19" t="s">
        <v>173</v>
      </c>
      <c r="C366" s="34" t="s">
        <v>27</v>
      </c>
      <c r="D366" s="34" t="s">
        <v>14</v>
      </c>
      <c r="E366" s="36" t="s">
        <v>281</v>
      </c>
      <c r="F366" s="34" t="s">
        <v>57</v>
      </c>
      <c r="G366" s="2">
        <f>G367</f>
        <v>0</v>
      </c>
      <c r="H366" s="2">
        <f t="shared" si="88"/>
        <v>79397563.159999996</v>
      </c>
      <c r="I366" s="2">
        <f t="shared" si="88"/>
        <v>74552303.209999993</v>
      </c>
      <c r="J366" s="29">
        <f t="shared" si="69"/>
        <v>93.897470202912956</v>
      </c>
    </row>
    <row r="367" spans="1:10" x14ac:dyDescent="0.2">
      <c r="A367" s="35" t="s">
        <v>56</v>
      </c>
      <c r="B367" s="19" t="s">
        <v>173</v>
      </c>
      <c r="C367" s="34" t="s">
        <v>27</v>
      </c>
      <c r="D367" s="34" t="s">
        <v>14</v>
      </c>
      <c r="E367" s="36" t="s">
        <v>281</v>
      </c>
      <c r="F367" s="34" t="s">
        <v>58</v>
      </c>
      <c r="G367" s="2"/>
      <c r="H367" s="2">
        <v>79397563.159999996</v>
      </c>
      <c r="I367" s="2">
        <v>74552303.209999993</v>
      </c>
      <c r="J367" s="29">
        <f t="shared" si="69"/>
        <v>93.897470202912956</v>
      </c>
    </row>
    <row r="368" spans="1:10" ht="13.5" x14ac:dyDescent="0.2">
      <c r="A368" s="22" t="s">
        <v>94</v>
      </c>
      <c r="B368" s="23" t="s">
        <v>173</v>
      </c>
      <c r="C368" s="23" t="s">
        <v>27</v>
      </c>
      <c r="D368" s="23" t="s">
        <v>35</v>
      </c>
      <c r="E368" s="24"/>
      <c r="F368" s="23"/>
      <c r="G368" s="21">
        <f t="shared" ref="G368:I370" si="89">G369</f>
        <v>53131580</v>
      </c>
      <c r="H368" s="21">
        <f t="shared" si="89"/>
        <v>68131580</v>
      </c>
      <c r="I368" s="21">
        <f t="shared" si="89"/>
        <v>61637176.619999997</v>
      </c>
      <c r="J368" s="27">
        <f>I368/H368*100</f>
        <v>90.46785150146232</v>
      </c>
    </row>
    <row r="369" spans="1:10" ht="25.5" x14ac:dyDescent="0.2">
      <c r="A369" s="30" t="s">
        <v>280</v>
      </c>
      <c r="B369" s="19" t="s">
        <v>173</v>
      </c>
      <c r="C369" s="19" t="s">
        <v>27</v>
      </c>
      <c r="D369" s="19" t="s">
        <v>35</v>
      </c>
      <c r="E369" s="20" t="s">
        <v>281</v>
      </c>
      <c r="F369" s="19"/>
      <c r="G369" s="2">
        <f t="shared" si="89"/>
        <v>53131580</v>
      </c>
      <c r="H369" s="2">
        <f t="shared" si="89"/>
        <v>68131580</v>
      </c>
      <c r="I369" s="2">
        <f t="shared" si="89"/>
        <v>61637176.619999997</v>
      </c>
      <c r="J369" s="29">
        <f>I369/H369*100</f>
        <v>90.46785150146232</v>
      </c>
    </row>
    <row r="370" spans="1:10" ht="34.5" customHeight="1" x14ac:dyDescent="0.2">
      <c r="A370" s="35" t="s">
        <v>55</v>
      </c>
      <c r="B370" s="19" t="s">
        <v>173</v>
      </c>
      <c r="C370" s="19" t="s">
        <v>27</v>
      </c>
      <c r="D370" s="19" t="s">
        <v>35</v>
      </c>
      <c r="E370" s="20" t="s">
        <v>281</v>
      </c>
      <c r="F370" s="19" t="s">
        <v>57</v>
      </c>
      <c r="G370" s="2">
        <f t="shared" si="89"/>
        <v>53131580</v>
      </c>
      <c r="H370" s="2">
        <f t="shared" si="89"/>
        <v>68131580</v>
      </c>
      <c r="I370" s="2">
        <f t="shared" si="89"/>
        <v>61637176.619999997</v>
      </c>
      <c r="J370" s="29">
        <f>I370/H370*100</f>
        <v>90.46785150146232</v>
      </c>
    </row>
    <row r="371" spans="1:10" x14ac:dyDescent="0.2">
      <c r="A371" s="35" t="s">
        <v>56</v>
      </c>
      <c r="B371" s="19" t="s">
        <v>173</v>
      </c>
      <c r="C371" s="19" t="s">
        <v>27</v>
      </c>
      <c r="D371" s="19" t="s">
        <v>35</v>
      </c>
      <c r="E371" s="20" t="s">
        <v>281</v>
      </c>
      <c r="F371" s="19" t="s">
        <v>58</v>
      </c>
      <c r="G371" s="2">
        <v>53131580</v>
      </c>
      <c r="H371" s="2">
        <v>68131580</v>
      </c>
      <c r="I371" s="2">
        <v>61637176.619999997</v>
      </c>
      <c r="J371" s="29">
        <f>I371/H371*100</f>
        <v>90.46785150146232</v>
      </c>
    </row>
    <row r="372" spans="1:10" ht="13.5" x14ac:dyDescent="0.2">
      <c r="A372" s="22" t="s">
        <v>63</v>
      </c>
      <c r="B372" s="19" t="s">
        <v>173</v>
      </c>
      <c r="C372" s="23" t="s">
        <v>27</v>
      </c>
      <c r="D372" s="23" t="s">
        <v>36</v>
      </c>
      <c r="E372" s="24"/>
      <c r="F372" s="23"/>
      <c r="G372" s="21">
        <f>G373</f>
        <v>8358000</v>
      </c>
      <c r="H372" s="21">
        <f t="shared" ref="H372:I374" si="90">H373</f>
        <v>8101500</v>
      </c>
      <c r="I372" s="21">
        <f t="shared" si="90"/>
        <v>8101500</v>
      </c>
      <c r="J372" s="27">
        <f t="shared" si="69"/>
        <v>100</v>
      </c>
    </row>
    <row r="373" spans="1:10" x14ac:dyDescent="0.2">
      <c r="A373" s="28" t="s">
        <v>113</v>
      </c>
      <c r="B373" s="19" t="s">
        <v>173</v>
      </c>
      <c r="C373" s="19" t="s">
        <v>27</v>
      </c>
      <c r="D373" s="19" t="s">
        <v>36</v>
      </c>
      <c r="E373" s="20" t="s">
        <v>256</v>
      </c>
      <c r="F373" s="19"/>
      <c r="G373" s="2">
        <f>G374</f>
        <v>8358000</v>
      </c>
      <c r="H373" s="2">
        <f t="shared" si="90"/>
        <v>8101500</v>
      </c>
      <c r="I373" s="2">
        <f t="shared" si="90"/>
        <v>8101500</v>
      </c>
      <c r="J373" s="29">
        <f t="shared" si="69"/>
        <v>100</v>
      </c>
    </row>
    <row r="374" spans="1:10" ht="25.5" x14ac:dyDescent="0.2">
      <c r="A374" s="30" t="s">
        <v>33</v>
      </c>
      <c r="B374" s="19" t="s">
        <v>173</v>
      </c>
      <c r="C374" s="19" t="s">
        <v>27</v>
      </c>
      <c r="D374" s="19" t="s">
        <v>36</v>
      </c>
      <c r="E374" s="20" t="s">
        <v>256</v>
      </c>
      <c r="F374" s="19">
        <v>600</v>
      </c>
      <c r="G374" s="2">
        <f>G375</f>
        <v>8358000</v>
      </c>
      <c r="H374" s="2">
        <f t="shared" si="90"/>
        <v>8101500</v>
      </c>
      <c r="I374" s="2">
        <f t="shared" si="90"/>
        <v>8101500</v>
      </c>
      <c r="J374" s="29">
        <f t="shared" si="69"/>
        <v>100</v>
      </c>
    </row>
    <row r="375" spans="1:10" x14ac:dyDescent="0.2">
      <c r="A375" s="30" t="s">
        <v>64</v>
      </c>
      <c r="B375" s="19" t="s">
        <v>173</v>
      </c>
      <c r="C375" s="19" t="s">
        <v>27</v>
      </c>
      <c r="D375" s="19" t="s">
        <v>36</v>
      </c>
      <c r="E375" s="20" t="s">
        <v>256</v>
      </c>
      <c r="F375" s="19">
        <v>610</v>
      </c>
      <c r="G375" s="2">
        <v>8358000</v>
      </c>
      <c r="H375" s="2">
        <v>8101500</v>
      </c>
      <c r="I375" s="2">
        <v>8101500</v>
      </c>
      <c r="J375" s="29">
        <f t="shared" si="69"/>
        <v>100</v>
      </c>
    </row>
    <row r="376" spans="1:10" ht="27.75" customHeight="1" x14ac:dyDescent="0.2">
      <c r="A376" s="112" t="s">
        <v>193</v>
      </c>
      <c r="B376" s="23" t="s">
        <v>173</v>
      </c>
      <c r="C376" s="23" t="s">
        <v>27</v>
      </c>
      <c r="D376" s="23" t="s">
        <v>42</v>
      </c>
      <c r="E376" s="24"/>
      <c r="F376" s="23"/>
      <c r="G376" s="21">
        <f>G377</f>
        <v>40000</v>
      </c>
      <c r="H376" s="21">
        <f t="shared" ref="H376:I378" si="91">H377</f>
        <v>0</v>
      </c>
      <c r="I376" s="21">
        <f t="shared" si="91"/>
        <v>0</v>
      </c>
      <c r="J376" s="27"/>
    </row>
    <row r="377" spans="1:10" ht="25.5" x14ac:dyDescent="0.2">
      <c r="A377" s="113" t="s">
        <v>194</v>
      </c>
      <c r="B377" s="19" t="s">
        <v>173</v>
      </c>
      <c r="C377" s="19" t="s">
        <v>27</v>
      </c>
      <c r="D377" s="19" t="s">
        <v>42</v>
      </c>
      <c r="E377" s="20" t="s">
        <v>257</v>
      </c>
      <c r="F377" s="19"/>
      <c r="G377" s="2">
        <f>G378</f>
        <v>40000</v>
      </c>
      <c r="H377" s="2">
        <f t="shared" si="91"/>
        <v>0</v>
      </c>
      <c r="I377" s="2">
        <f t="shared" si="91"/>
        <v>0</v>
      </c>
      <c r="J377" s="29"/>
    </row>
    <row r="378" spans="1:10" ht="25.5" x14ac:dyDescent="0.2">
      <c r="A378" s="50" t="s">
        <v>23</v>
      </c>
      <c r="B378" s="19" t="s">
        <v>173</v>
      </c>
      <c r="C378" s="19" t="s">
        <v>27</v>
      </c>
      <c r="D378" s="19" t="s">
        <v>42</v>
      </c>
      <c r="E378" s="20" t="s">
        <v>257</v>
      </c>
      <c r="F378" s="19" t="s">
        <v>43</v>
      </c>
      <c r="G378" s="2">
        <f>G379</f>
        <v>40000</v>
      </c>
      <c r="H378" s="2">
        <f t="shared" si="91"/>
        <v>0</v>
      </c>
      <c r="I378" s="2">
        <f t="shared" si="91"/>
        <v>0</v>
      </c>
      <c r="J378" s="29"/>
    </row>
    <row r="379" spans="1:10" ht="25.5" x14ac:dyDescent="0.2">
      <c r="A379" s="30" t="s">
        <v>24</v>
      </c>
      <c r="B379" s="19" t="s">
        <v>173</v>
      </c>
      <c r="C379" s="19" t="s">
        <v>27</v>
      </c>
      <c r="D379" s="19" t="s">
        <v>42</v>
      </c>
      <c r="E379" s="20" t="s">
        <v>257</v>
      </c>
      <c r="F379" s="19" t="s">
        <v>44</v>
      </c>
      <c r="G379" s="2">
        <v>40000</v>
      </c>
      <c r="H379" s="2"/>
      <c r="I379" s="2"/>
      <c r="J379" s="29"/>
    </row>
    <row r="380" spans="1:10" ht="13.5" x14ac:dyDescent="0.2">
      <c r="A380" s="22" t="s">
        <v>65</v>
      </c>
      <c r="B380" s="23" t="s">
        <v>173</v>
      </c>
      <c r="C380" s="23" t="s">
        <v>27</v>
      </c>
      <c r="D380" s="23" t="s">
        <v>27</v>
      </c>
      <c r="E380" s="24"/>
      <c r="F380" s="23"/>
      <c r="G380" s="21">
        <f>G381</f>
        <v>50000</v>
      </c>
      <c r="H380" s="21">
        <f t="shared" ref="H380:I382" si="92">H381</f>
        <v>66000</v>
      </c>
      <c r="I380" s="21">
        <f t="shared" si="92"/>
        <v>66000</v>
      </c>
      <c r="J380" s="27">
        <f t="shared" si="69"/>
        <v>100</v>
      </c>
    </row>
    <row r="381" spans="1:10" x14ac:dyDescent="0.2">
      <c r="A381" s="57" t="s">
        <v>114</v>
      </c>
      <c r="B381" s="19" t="s">
        <v>173</v>
      </c>
      <c r="C381" s="19" t="s">
        <v>27</v>
      </c>
      <c r="D381" s="19" t="s">
        <v>27</v>
      </c>
      <c r="E381" s="42" t="s">
        <v>258</v>
      </c>
      <c r="F381" s="19"/>
      <c r="G381" s="2">
        <f>G382</f>
        <v>50000</v>
      </c>
      <c r="H381" s="2">
        <f t="shared" si="92"/>
        <v>66000</v>
      </c>
      <c r="I381" s="2">
        <f t="shared" si="92"/>
        <v>66000</v>
      </c>
      <c r="J381" s="29">
        <f t="shared" si="69"/>
        <v>100</v>
      </c>
    </row>
    <row r="382" spans="1:10" ht="25.5" x14ac:dyDescent="0.2">
      <c r="A382" s="30" t="s">
        <v>23</v>
      </c>
      <c r="B382" s="19" t="s">
        <v>173</v>
      </c>
      <c r="C382" s="19" t="s">
        <v>27</v>
      </c>
      <c r="D382" s="19" t="s">
        <v>27</v>
      </c>
      <c r="E382" s="42" t="s">
        <v>258</v>
      </c>
      <c r="F382" s="19">
        <v>200</v>
      </c>
      <c r="G382" s="2">
        <f>G383</f>
        <v>50000</v>
      </c>
      <c r="H382" s="2">
        <f t="shared" si="92"/>
        <v>66000</v>
      </c>
      <c r="I382" s="2">
        <f t="shared" si="92"/>
        <v>66000</v>
      </c>
      <c r="J382" s="29">
        <f t="shared" si="69"/>
        <v>100</v>
      </c>
    </row>
    <row r="383" spans="1:10" ht="25.5" x14ac:dyDescent="0.2">
      <c r="A383" s="30" t="s">
        <v>24</v>
      </c>
      <c r="B383" s="19" t="s">
        <v>173</v>
      </c>
      <c r="C383" s="19" t="s">
        <v>27</v>
      </c>
      <c r="D383" s="19" t="s">
        <v>27</v>
      </c>
      <c r="E383" s="42" t="s">
        <v>258</v>
      </c>
      <c r="F383" s="19">
        <v>240</v>
      </c>
      <c r="G383" s="2">
        <v>50000</v>
      </c>
      <c r="H383" s="2">
        <v>66000</v>
      </c>
      <c r="I383" s="2">
        <v>66000</v>
      </c>
      <c r="J383" s="29">
        <f t="shared" si="69"/>
        <v>100</v>
      </c>
    </row>
    <row r="384" spans="1:10" ht="13.5" x14ac:dyDescent="0.2">
      <c r="A384" s="32" t="s">
        <v>66</v>
      </c>
      <c r="B384" s="23" t="s">
        <v>173</v>
      </c>
      <c r="C384" s="33" t="s">
        <v>27</v>
      </c>
      <c r="D384" s="33" t="s">
        <v>38</v>
      </c>
      <c r="E384" s="114"/>
      <c r="F384" s="33"/>
      <c r="G384" s="21">
        <f>G385</f>
        <v>13965500</v>
      </c>
      <c r="H384" s="21">
        <f>H385</f>
        <v>13973600</v>
      </c>
      <c r="I384" s="21">
        <f>I385</f>
        <v>13841022.83</v>
      </c>
      <c r="J384" s="27">
        <f t="shared" si="69"/>
        <v>99.051231107230777</v>
      </c>
    </row>
    <row r="385" spans="1:10" ht="25.5" x14ac:dyDescent="0.2">
      <c r="A385" s="57" t="s">
        <v>115</v>
      </c>
      <c r="B385" s="19" t="s">
        <v>173</v>
      </c>
      <c r="C385" s="34" t="s">
        <v>27</v>
      </c>
      <c r="D385" s="34" t="s">
        <v>38</v>
      </c>
      <c r="E385" s="36" t="s">
        <v>233</v>
      </c>
      <c r="F385" s="37"/>
      <c r="G385" s="2">
        <f>G386+G388+G390</f>
        <v>13965500</v>
      </c>
      <c r="H385" s="2">
        <f>H386+H388+H390</f>
        <v>13973600</v>
      </c>
      <c r="I385" s="2">
        <f>I386+I388+I390</f>
        <v>13841022.83</v>
      </c>
      <c r="J385" s="29">
        <f t="shared" si="69"/>
        <v>99.051231107230777</v>
      </c>
    </row>
    <row r="386" spans="1:10" ht="51" x14ac:dyDescent="0.2">
      <c r="A386" s="35" t="s">
        <v>18</v>
      </c>
      <c r="B386" s="19" t="s">
        <v>173</v>
      </c>
      <c r="C386" s="34" t="s">
        <v>27</v>
      </c>
      <c r="D386" s="34" t="s">
        <v>38</v>
      </c>
      <c r="E386" s="36" t="s">
        <v>233</v>
      </c>
      <c r="F386" s="34">
        <v>100</v>
      </c>
      <c r="G386" s="2">
        <f>G387</f>
        <v>13284000</v>
      </c>
      <c r="H386" s="2">
        <f>H387</f>
        <v>13209000</v>
      </c>
      <c r="I386" s="2">
        <f>I387</f>
        <v>13081169.470000001</v>
      </c>
      <c r="J386" s="29">
        <f t="shared" si="69"/>
        <v>99.032246725717314</v>
      </c>
    </row>
    <row r="387" spans="1:10" x14ac:dyDescent="0.2">
      <c r="A387" s="35" t="s">
        <v>39</v>
      </c>
      <c r="B387" s="19" t="s">
        <v>173</v>
      </c>
      <c r="C387" s="34" t="s">
        <v>27</v>
      </c>
      <c r="D387" s="34" t="s">
        <v>38</v>
      </c>
      <c r="E387" s="36" t="s">
        <v>233</v>
      </c>
      <c r="F387" s="34">
        <v>110</v>
      </c>
      <c r="G387" s="2">
        <v>13284000</v>
      </c>
      <c r="H387" s="2">
        <v>13209000</v>
      </c>
      <c r="I387" s="2">
        <v>13081169.470000001</v>
      </c>
      <c r="J387" s="29">
        <f t="shared" si="69"/>
        <v>99.032246725717314</v>
      </c>
    </row>
    <row r="388" spans="1:10" ht="25.5" x14ac:dyDescent="0.2">
      <c r="A388" s="35" t="s">
        <v>23</v>
      </c>
      <c r="B388" s="19" t="s">
        <v>173</v>
      </c>
      <c r="C388" s="34" t="s">
        <v>27</v>
      </c>
      <c r="D388" s="34" t="s">
        <v>38</v>
      </c>
      <c r="E388" s="36" t="s">
        <v>233</v>
      </c>
      <c r="F388" s="34">
        <v>200</v>
      </c>
      <c r="G388" s="2">
        <f>G389</f>
        <v>673500</v>
      </c>
      <c r="H388" s="2">
        <f>H389</f>
        <v>756600</v>
      </c>
      <c r="I388" s="2">
        <f>I389</f>
        <v>752071.33</v>
      </c>
      <c r="J388" s="29">
        <f t="shared" si="69"/>
        <v>99.401444620671413</v>
      </c>
    </row>
    <row r="389" spans="1:10" ht="25.5" x14ac:dyDescent="0.2">
      <c r="A389" s="35" t="s">
        <v>24</v>
      </c>
      <c r="B389" s="19" t="s">
        <v>173</v>
      </c>
      <c r="C389" s="34" t="s">
        <v>27</v>
      </c>
      <c r="D389" s="34" t="s">
        <v>38</v>
      </c>
      <c r="E389" s="36" t="s">
        <v>233</v>
      </c>
      <c r="F389" s="34">
        <v>240</v>
      </c>
      <c r="G389" s="2">
        <v>673500</v>
      </c>
      <c r="H389" s="2">
        <v>756600</v>
      </c>
      <c r="I389" s="2">
        <v>752071.33</v>
      </c>
      <c r="J389" s="29">
        <f t="shared" si="69"/>
        <v>99.401444620671413</v>
      </c>
    </row>
    <row r="390" spans="1:10" x14ac:dyDescent="0.2">
      <c r="A390" s="35" t="s">
        <v>25</v>
      </c>
      <c r="B390" s="19" t="s">
        <v>173</v>
      </c>
      <c r="C390" s="34" t="s">
        <v>27</v>
      </c>
      <c r="D390" s="34" t="s">
        <v>38</v>
      </c>
      <c r="E390" s="36" t="s">
        <v>233</v>
      </c>
      <c r="F390" s="34">
        <v>800</v>
      </c>
      <c r="G390" s="2">
        <f>G391</f>
        <v>8000</v>
      </c>
      <c r="H390" s="2">
        <f>H391</f>
        <v>8000</v>
      </c>
      <c r="I390" s="2">
        <f>I391</f>
        <v>7782.03</v>
      </c>
      <c r="J390" s="29">
        <f t="shared" si="69"/>
        <v>97.275374999999997</v>
      </c>
    </row>
    <row r="391" spans="1:10" x14ac:dyDescent="0.2">
      <c r="A391" s="35" t="s">
        <v>26</v>
      </c>
      <c r="B391" s="19" t="s">
        <v>173</v>
      </c>
      <c r="C391" s="34" t="s">
        <v>27</v>
      </c>
      <c r="D391" s="34" t="s">
        <v>38</v>
      </c>
      <c r="E391" s="36" t="s">
        <v>233</v>
      </c>
      <c r="F391" s="34">
        <v>850</v>
      </c>
      <c r="G391" s="2">
        <v>8000</v>
      </c>
      <c r="H391" s="2">
        <v>8000</v>
      </c>
      <c r="I391" s="2">
        <v>7782.03</v>
      </c>
      <c r="J391" s="29">
        <f t="shared" si="69"/>
        <v>97.275374999999997</v>
      </c>
    </row>
    <row r="392" spans="1:10" x14ac:dyDescent="0.2">
      <c r="A392" s="16" t="s">
        <v>67</v>
      </c>
      <c r="B392" s="17" t="s">
        <v>173</v>
      </c>
      <c r="C392" s="17" t="s">
        <v>46</v>
      </c>
      <c r="D392" s="44"/>
      <c r="E392" s="74"/>
      <c r="F392" s="44"/>
      <c r="G392" s="39">
        <f>G393+G418</f>
        <v>61263916.149999999</v>
      </c>
      <c r="H392" s="39">
        <f>H393+H418</f>
        <v>60987044.93</v>
      </c>
      <c r="I392" s="39">
        <f>I393+I418</f>
        <v>60888929.859999999</v>
      </c>
      <c r="J392" s="15">
        <f t="shared" si="69"/>
        <v>99.839121455855718</v>
      </c>
    </row>
    <row r="393" spans="1:10" ht="13.5" x14ac:dyDescent="0.2">
      <c r="A393" s="22" t="s">
        <v>68</v>
      </c>
      <c r="B393" s="23" t="s">
        <v>173</v>
      </c>
      <c r="C393" s="23" t="s">
        <v>46</v>
      </c>
      <c r="D393" s="23" t="s">
        <v>14</v>
      </c>
      <c r="E393" s="76"/>
      <c r="F393" s="48"/>
      <c r="G393" s="21">
        <f>G394+G400+G403+G406+G409+G412+G415+G397</f>
        <v>54793916.149999999</v>
      </c>
      <c r="H393" s="21">
        <f t="shared" ref="H393:I393" si="93">H394+H400+H403+H406+H409+H412+H415+H397</f>
        <v>54842044.93</v>
      </c>
      <c r="I393" s="21">
        <f t="shared" si="93"/>
        <v>54841259</v>
      </c>
      <c r="J393" s="27">
        <f t="shared" si="69"/>
        <v>99.998566920688319</v>
      </c>
    </row>
    <row r="394" spans="1:10" x14ac:dyDescent="0.2">
      <c r="A394" s="35" t="s">
        <v>133</v>
      </c>
      <c r="B394" s="19" t="s">
        <v>173</v>
      </c>
      <c r="C394" s="34" t="s">
        <v>46</v>
      </c>
      <c r="D394" s="34" t="s">
        <v>14</v>
      </c>
      <c r="E394" s="115" t="s">
        <v>179</v>
      </c>
      <c r="F394" s="34"/>
      <c r="G394" s="2">
        <f t="shared" ref="G394:I395" si="94">G395</f>
        <v>10000</v>
      </c>
      <c r="H394" s="2">
        <f t="shared" si="94"/>
        <v>0</v>
      </c>
      <c r="I394" s="2">
        <f t="shared" si="94"/>
        <v>0</v>
      </c>
      <c r="J394" s="29">
        <v>0</v>
      </c>
    </row>
    <row r="395" spans="1:10" ht="25.5" x14ac:dyDescent="0.2">
      <c r="A395" s="35" t="s">
        <v>33</v>
      </c>
      <c r="B395" s="19" t="s">
        <v>173</v>
      </c>
      <c r="C395" s="34" t="s">
        <v>46</v>
      </c>
      <c r="D395" s="34" t="s">
        <v>14</v>
      </c>
      <c r="E395" s="115" t="s">
        <v>179</v>
      </c>
      <c r="F395" s="34" t="s">
        <v>72</v>
      </c>
      <c r="G395" s="2">
        <f t="shared" si="94"/>
        <v>10000</v>
      </c>
      <c r="H395" s="2">
        <f t="shared" si="94"/>
        <v>0</v>
      </c>
      <c r="I395" s="2">
        <f t="shared" si="94"/>
        <v>0</v>
      </c>
      <c r="J395" s="29">
        <v>0</v>
      </c>
    </row>
    <row r="396" spans="1:10" x14ac:dyDescent="0.2">
      <c r="A396" s="35" t="s">
        <v>64</v>
      </c>
      <c r="B396" s="19" t="s">
        <v>173</v>
      </c>
      <c r="C396" s="34" t="s">
        <v>46</v>
      </c>
      <c r="D396" s="34" t="s">
        <v>14</v>
      </c>
      <c r="E396" s="115" t="s">
        <v>179</v>
      </c>
      <c r="F396" s="34" t="s">
        <v>73</v>
      </c>
      <c r="G396" s="2">
        <v>10000</v>
      </c>
      <c r="H396" s="2"/>
      <c r="I396" s="2"/>
      <c r="J396" s="29">
        <v>0</v>
      </c>
    </row>
    <row r="397" spans="1:10" s="128" customFormat="1" ht="25.5" x14ac:dyDescent="0.2">
      <c r="A397" s="30" t="s">
        <v>315</v>
      </c>
      <c r="B397" s="19" t="s">
        <v>173</v>
      </c>
      <c r="C397" s="34" t="s">
        <v>46</v>
      </c>
      <c r="D397" s="34" t="s">
        <v>14</v>
      </c>
      <c r="E397" s="56" t="s">
        <v>316</v>
      </c>
      <c r="F397" s="48"/>
      <c r="G397" s="2">
        <f>G398</f>
        <v>0</v>
      </c>
      <c r="H397" s="2">
        <f t="shared" ref="H397:I398" si="95">H398</f>
        <v>150000</v>
      </c>
      <c r="I397" s="2">
        <f t="shared" si="95"/>
        <v>150000</v>
      </c>
      <c r="J397" s="29">
        <v>0</v>
      </c>
    </row>
    <row r="398" spans="1:10" s="128" customFormat="1" ht="25.5" x14ac:dyDescent="0.2">
      <c r="A398" s="35" t="s">
        <v>33</v>
      </c>
      <c r="B398" s="19" t="s">
        <v>173</v>
      </c>
      <c r="C398" s="34" t="s">
        <v>46</v>
      </c>
      <c r="D398" s="34" t="s">
        <v>14</v>
      </c>
      <c r="E398" s="56" t="s">
        <v>316</v>
      </c>
      <c r="F398" s="34" t="s">
        <v>72</v>
      </c>
      <c r="G398" s="2">
        <f>G399</f>
        <v>0</v>
      </c>
      <c r="H398" s="2">
        <f t="shared" si="95"/>
        <v>150000</v>
      </c>
      <c r="I398" s="2">
        <f t="shared" si="95"/>
        <v>150000</v>
      </c>
      <c r="J398" s="29">
        <v>0</v>
      </c>
    </row>
    <row r="399" spans="1:10" s="128" customFormat="1" x14ac:dyDescent="0.2">
      <c r="A399" s="35" t="s">
        <v>64</v>
      </c>
      <c r="B399" s="19" t="s">
        <v>173</v>
      </c>
      <c r="C399" s="34" t="s">
        <v>46</v>
      </c>
      <c r="D399" s="34" t="s">
        <v>14</v>
      </c>
      <c r="E399" s="56" t="s">
        <v>316</v>
      </c>
      <c r="F399" s="34" t="s">
        <v>73</v>
      </c>
      <c r="G399" s="2"/>
      <c r="H399" s="2">
        <v>150000</v>
      </c>
      <c r="I399" s="2">
        <v>150000</v>
      </c>
      <c r="J399" s="29">
        <v>0</v>
      </c>
    </row>
    <row r="400" spans="1:10" ht="51" x14ac:dyDescent="0.2">
      <c r="A400" s="30" t="s">
        <v>70</v>
      </c>
      <c r="B400" s="19" t="s">
        <v>173</v>
      </c>
      <c r="C400" s="19" t="s">
        <v>46</v>
      </c>
      <c r="D400" s="19" t="s">
        <v>14</v>
      </c>
      <c r="E400" s="20" t="s">
        <v>259</v>
      </c>
      <c r="F400" s="19"/>
      <c r="G400" s="2">
        <f t="shared" ref="G400:I401" si="96">G401</f>
        <v>79200</v>
      </c>
      <c r="H400" s="2">
        <f t="shared" si="96"/>
        <v>76800</v>
      </c>
      <c r="I400" s="2">
        <f t="shared" si="96"/>
        <v>76800</v>
      </c>
      <c r="J400" s="29">
        <f t="shared" si="69"/>
        <v>100</v>
      </c>
    </row>
    <row r="401" spans="1:10" ht="25.5" x14ac:dyDescent="0.2">
      <c r="A401" s="30" t="s">
        <v>33</v>
      </c>
      <c r="B401" s="19" t="s">
        <v>173</v>
      </c>
      <c r="C401" s="19" t="s">
        <v>46</v>
      </c>
      <c r="D401" s="19" t="s">
        <v>14</v>
      </c>
      <c r="E401" s="20" t="s">
        <v>259</v>
      </c>
      <c r="F401" s="19">
        <v>600</v>
      </c>
      <c r="G401" s="2">
        <f t="shared" si="96"/>
        <v>79200</v>
      </c>
      <c r="H401" s="2">
        <f t="shared" si="96"/>
        <v>76800</v>
      </c>
      <c r="I401" s="2">
        <f t="shared" si="96"/>
        <v>76800</v>
      </c>
      <c r="J401" s="29">
        <f t="shared" si="69"/>
        <v>100</v>
      </c>
    </row>
    <row r="402" spans="1:10" x14ac:dyDescent="0.2">
      <c r="A402" s="30" t="s">
        <v>71</v>
      </c>
      <c r="B402" s="19" t="s">
        <v>173</v>
      </c>
      <c r="C402" s="19" t="s">
        <v>46</v>
      </c>
      <c r="D402" s="19" t="s">
        <v>14</v>
      </c>
      <c r="E402" s="20" t="s">
        <v>259</v>
      </c>
      <c r="F402" s="19">
        <v>610</v>
      </c>
      <c r="G402" s="2">
        <v>79200</v>
      </c>
      <c r="H402" s="2">
        <v>76800</v>
      </c>
      <c r="I402" s="2">
        <v>76800</v>
      </c>
      <c r="J402" s="29">
        <f t="shared" si="69"/>
        <v>100</v>
      </c>
    </row>
    <row r="403" spans="1:10" x14ac:dyDescent="0.2">
      <c r="A403" s="30" t="s">
        <v>69</v>
      </c>
      <c r="B403" s="19" t="s">
        <v>173</v>
      </c>
      <c r="C403" s="19" t="s">
        <v>46</v>
      </c>
      <c r="D403" s="19" t="s">
        <v>14</v>
      </c>
      <c r="E403" s="20" t="s">
        <v>260</v>
      </c>
      <c r="F403" s="19"/>
      <c r="G403" s="2">
        <f t="shared" ref="G403:I404" si="97">G404</f>
        <v>15073000</v>
      </c>
      <c r="H403" s="2">
        <f t="shared" si="97"/>
        <v>16606000</v>
      </c>
      <c r="I403" s="2">
        <f t="shared" si="97"/>
        <v>16606000</v>
      </c>
      <c r="J403" s="29">
        <f t="shared" si="69"/>
        <v>100</v>
      </c>
    </row>
    <row r="404" spans="1:10" ht="25.5" x14ac:dyDescent="0.2">
      <c r="A404" s="30" t="s">
        <v>33</v>
      </c>
      <c r="B404" s="19" t="s">
        <v>173</v>
      </c>
      <c r="C404" s="19" t="s">
        <v>46</v>
      </c>
      <c r="D404" s="19" t="s">
        <v>14</v>
      </c>
      <c r="E404" s="20" t="s">
        <v>260</v>
      </c>
      <c r="F404" s="19">
        <v>600</v>
      </c>
      <c r="G404" s="2">
        <f t="shared" si="97"/>
        <v>15073000</v>
      </c>
      <c r="H404" s="2">
        <f t="shared" si="97"/>
        <v>16606000</v>
      </c>
      <c r="I404" s="2">
        <f t="shared" si="97"/>
        <v>16606000</v>
      </c>
      <c r="J404" s="29">
        <f t="shared" si="69"/>
        <v>100</v>
      </c>
    </row>
    <row r="405" spans="1:10" x14ac:dyDescent="0.2">
      <c r="A405" s="30" t="s">
        <v>64</v>
      </c>
      <c r="B405" s="19" t="s">
        <v>173</v>
      </c>
      <c r="C405" s="19" t="s">
        <v>46</v>
      </c>
      <c r="D405" s="19" t="s">
        <v>14</v>
      </c>
      <c r="E405" s="20" t="s">
        <v>260</v>
      </c>
      <c r="F405" s="19">
        <v>610</v>
      </c>
      <c r="G405" s="2">
        <v>15073000</v>
      </c>
      <c r="H405" s="2">
        <v>16606000</v>
      </c>
      <c r="I405" s="2">
        <v>16606000</v>
      </c>
      <c r="J405" s="29">
        <f t="shared" si="69"/>
        <v>100</v>
      </c>
    </row>
    <row r="406" spans="1:10" x14ac:dyDescent="0.2">
      <c r="A406" s="28" t="s">
        <v>116</v>
      </c>
      <c r="B406" s="19" t="s">
        <v>173</v>
      </c>
      <c r="C406" s="19" t="s">
        <v>46</v>
      </c>
      <c r="D406" s="19" t="s">
        <v>14</v>
      </c>
      <c r="E406" s="20" t="s">
        <v>261</v>
      </c>
      <c r="F406" s="49"/>
      <c r="G406" s="2">
        <f t="shared" ref="G406:I407" si="98">G407</f>
        <v>39214000</v>
      </c>
      <c r="H406" s="2">
        <f t="shared" si="98"/>
        <v>37164055.25</v>
      </c>
      <c r="I406" s="2">
        <f t="shared" si="98"/>
        <v>37164055.25</v>
      </c>
      <c r="J406" s="29">
        <f t="shared" si="69"/>
        <v>100</v>
      </c>
    </row>
    <row r="407" spans="1:10" ht="25.5" x14ac:dyDescent="0.2">
      <c r="A407" s="30" t="s">
        <v>33</v>
      </c>
      <c r="B407" s="19" t="s">
        <v>173</v>
      </c>
      <c r="C407" s="19" t="s">
        <v>46</v>
      </c>
      <c r="D407" s="19" t="s">
        <v>14</v>
      </c>
      <c r="E407" s="20" t="s">
        <v>261</v>
      </c>
      <c r="F407" s="19">
        <v>600</v>
      </c>
      <c r="G407" s="2">
        <f t="shared" si="98"/>
        <v>39214000</v>
      </c>
      <c r="H407" s="2">
        <f t="shared" si="98"/>
        <v>37164055.25</v>
      </c>
      <c r="I407" s="2">
        <f t="shared" si="98"/>
        <v>37164055.25</v>
      </c>
      <c r="J407" s="29">
        <f t="shared" si="69"/>
        <v>100</v>
      </c>
    </row>
    <row r="408" spans="1:10" x14ac:dyDescent="0.2">
      <c r="A408" s="30" t="s">
        <v>64</v>
      </c>
      <c r="B408" s="19" t="s">
        <v>173</v>
      </c>
      <c r="C408" s="19" t="s">
        <v>46</v>
      </c>
      <c r="D408" s="19" t="s">
        <v>14</v>
      </c>
      <c r="E408" s="20" t="s">
        <v>261</v>
      </c>
      <c r="F408" s="19">
        <v>610</v>
      </c>
      <c r="G408" s="2">
        <v>39214000</v>
      </c>
      <c r="H408" s="2">
        <v>37164055.25</v>
      </c>
      <c r="I408" s="2">
        <v>37164055.25</v>
      </c>
      <c r="J408" s="29">
        <f t="shared" si="69"/>
        <v>100</v>
      </c>
    </row>
    <row r="409" spans="1:10" ht="25.5" x14ac:dyDescent="0.2">
      <c r="A409" s="28" t="s">
        <v>117</v>
      </c>
      <c r="B409" s="19" t="s">
        <v>173</v>
      </c>
      <c r="C409" s="19" t="s">
        <v>46</v>
      </c>
      <c r="D409" s="19" t="s">
        <v>14</v>
      </c>
      <c r="E409" s="20" t="s">
        <v>262</v>
      </c>
      <c r="F409" s="19"/>
      <c r="G409" s="2">
        <f t="shared" ref="G409:I410" si="99">G410</f>
        <v>70000</v>
      </c>
      <c r="H409" s="2">
        <f t="shared" si="99"/>
        <v>340609</v>
      </c>
      <c r="I409" s="2">
        <f t="shared" si="99"/>
        <v>340609</v>
      </c>
      <c r="J409" s="29">
        <f t="shared" si="69"/>
        <v>100</v>
      </c>
    </row>
    <row r="410" spans="1:10" ht="25.5" x14ac:dyDescent="0.2">
      <c r="A410" s="35" t="s">
        <v>23</v>
      </c>
      <c r="B410" s="19" t="s">
        <v>173</v>
      </c>
      <c r="C410" s="19" t="s">
        <v>46</v>
      </c>
      <c r="D410" s="19" t="s">
        <v>14</v>
      </c>
      <c r="E410" s="20" t="s">
        <v>262</v>
      </c>
      <c r="F410" s="19" t="s">
        <v>43</v>
      </c>
      <c r="G410" s="2">
        <f t="shared" si="99"/>
        <v>70000</v>
      </c>
      <c r="H410" s="2">
        <f t="shared" si="99"/>
        <v>340609</v>
      </c>
      <c r="I410" s="2">
        <f t="shared" si="99"/>
        <v>340609</v>
      </c>
      <c r="J410" s="29">
        <f t="shared" si="69"/>
        <v>100</v>
      </c>
    </row>
    <row r="411" spans="1:10" ht="25.5" x14ac:dyDescent="0.2">
      <c r="A411" s="35" t="s">
        <v>24</v>
      </c>
      <c r="B411" s="19" t="s">
        <v>173</v>
      </c>
      <c r="C411" s="19" t="s">
        <v>46</v>
      </c>
      <c r="D411" s="19" t="s">
        <v>14</v>
      </c>
      <c r="E411" s="20" t="s">
        <v>262</v>
      </c>
      <c r="F411" s="19" t="s">
        <v>44</v>
      </c>
      <c r="G411" s="2">
        <v>70000</v>
      </c>
      <c r="H411" s="2">
        <v>340609</v>
      </c>
      <c r="I411" s="2">
        <v>340609</v>
      </c>
      <c r="J411" s="29">
        <f t="shared" ref="J411:J442" si="100">I411/H411*100</f>
        <v>100</v>
      </c>
    </row>
    <row r="412" spans="1:10" ht="25.5" x14ac:dyDescent="0.2">
      <c r="A412" s="28" t="s">
        <v>129</v>
      </c>
      <c r="B412" s="19" t="s">
        <v>173</v>
      </c>
      <c r="C412" s="19" t="s">
        <v>46</v>
      </c>
      <c r="D412" s="19" t="s">
        <v>14</v>
      </c>
      <c r="E412" s="20" t="s">
        <v>263</v>
      </c>
      <c r="F412" s="19"/>
      <c r="G412" s="2">
        <f t="shared" ref="G412:I413" si="101">G413</f>
        <v>150000</v>
      </c>
      <c r="H412" s="2">
        <f t="shared" si="101"/>
        <v>306863.68</v>
      </c>
      <c r="I412" s="2">
        <f t="shared" si="101"/>
        <v>306077.75</v>
      </c>
      <c r="J412" s="29">
        <f t="shared" si="100"/>
        <v>99.743883016719352</v>
      </c>
    </row>
    <row r="413" spans="1:10" ht="25.5" x14ac:dyDescent="0.2">
      <c r="A413" s="35" t="s">
        <v>23</v>
      </c>
      <c r="B413" s="19" t="s">
        <v>173</v>
      </c>
      <c r="C413" s="19" t="s">
        <v>46</v>
      </c>
      <c r="D413" s="19" t="s">
        <v>14</v>
      </c>
      <c r="E413" s="20" t="s">
        <v>263</v>
      </c>
      <c r="F413" s="19" t="s">
        <v>43</v>
      </c>
      <c r="G413" s="2">
        <f t="shared" si="101"/>
        <v>150000</v>
      </c>
      <c r="H413" s="2">
        <f t="shared" si="101"/>
        <v>306863.68</v>
      </c>
      <c r="I413" s="2">
        <f t="shared" si="101"/>
        <v>306077.75</v>
      </c>
      <c r="J413" s="29">
        <f t="shared" si="100"/>
        <v>99.743883016719352</v>
      </c>
    </row>
    <row r="414" spans="1:10" ht="25.5" x14ac:dyDescent="0.2">
      <c r="A414" s="35" t="s">
        <v>24</v>
      </c>
      <c r="B414" s="19" t="s">
        <v>173</v>
      </c>
      <c r="C414" s="19" t="s">
        <v>46</v>
      </c>
      <c r="D414" s="19" t="s">
        <v>14</v>
      </c>
      <c r="E414" s="20" t="s">
        <v>263</v>
      </c>
      <c r="F414" s="19" t="s">
        <v>44</v>
      </c>
      <c r="G414" s="2">
        <v>150000</v>
      </c>
      <c r="H414" s="2">
        <v>306863.68</v>
      </c>
      <c r="I414" s="2">
        <v>306077.75</v>
      </c>
      <c r="J414" s="29">
        <f t="shared" si="100"/>
        <v>99.743883016719352</v>
      </c>
    </row>
    <row r="415" spans="1:10" x14ac:dyDescent="0.2">
      <c r="A415" s="30" t="s">
        <v>133</v>
      </c>
      <c r="B415" s="19" t="s">
        <v>173</v>
      </c>
      <c r="C415" s="19" t="s">
        <v>46</v>
      </c>
      <c r="D415" s="19" t="s">
        <v>14</v>
      </c>
      <c r="E415" s="91" t="s">
        <v>264</v>
      </c>
      <c r="F415" s="19"/>
      <c r="G415" s="2">
        <f t="shared" ref="G415:I416" si="102">G416</f>
        <v>197716.15</v>
      </c>
      <c r="H415" s="2">
        <f t="shared" si="102"/>
        <v>197717</v>
      </c>
      <c r="I415" s="2">
        <f t="shared" si="102"/>
        <v>197717</v>
      </c>
      <c r="J415" s="29">
        <f t="shared" si="100"/>
        <v>100</v>
      </c>
    </row>
    <row r="416" spans="1:10" ht="25.5" x14ac:dyDescent="0.2">
      <c r="A416" s="35" t="s">
        <v>33</v>
      </c>
      <c r="B416" s="19" t="s">
        <v>173</v>
      </c>
      <c r="C416" s="19" t="s">
        <v>46</v>
      </c>
      <c r="D416" s="19" t="s">
        <v>14</v>
      </c>
      <c r="E416" s="91" t="s">
        <v>264</v>
      </c>
      <c r="F416" s="19" t="s">
        <v>72</v>
      </c>
      <c r="G416" s="2">
        <f t="shared" si="102"/>
        <v>197716.15</v>
      </c>
      <c r="H416" s="2">
        <f t="shared" si="102"/>
        <v>197717</v>
      </c>
      <c r="I416" s="2">
        <f t="shared" si="102"/>
        <v>197717</v>
      </c>
      <c r="J416" s="29">
        <f t="shared" si="100"/>
        <v>100</v>
      </c>
    </row>
    <row r="417" spans="1:10" x14ac:dyDescent="0.2">
      <c r="A417" s="30" t="s">
        <v>64</v>
      </c>
      <c r="B417" s="19" t="s">
        <v>173</v>
      </c>
      <c r="C417" s="19" t="s">
        <v>46</v>
      </c>
      <c r="D417" s="19" t="s">
        <v>14</v>
      </c>
      <c r="E417" s="91" t="s">
        <v>264</v>
      </c>
      <c r="F417" s="19" t="s">
        <v>73</v>
      </c>
      <c r="G417" s="2">
        <v>197716.15</v>
      </c>
      <c r="H417" s="2">
        <v>197717</v>
      </c>
      <c r="I417" s="2">
        <v>197717</v>
      </c>
      <c r="J417" s="29">
        <f t="shared" si="100"/>
        <v>100</v>
      </c>
    </row>
    <row r="418" spans="1:10" ht="13.5" x14ac:dyDescent="0.2">
      <c r="A418" s="32" t="s">
        <v>74</v>
      </c>
      <c r="B418" s="23" t="s">
        <v>173</v>
      </c>
      <c r="C418" s="33" t="s">
        <v>46</v>
      </c>
      <c r="D418" s="33" t="s">
        <v>17</v>
      </c>
      <c r="E418" s="111"/>
      <c r="F418" s="33"/>
      <c r="G418" s="21">
        <f>G419</f>
        <v>6470000</v>
      </c>
      <c r="H418" s="21">
        <f>H419</f>
        <v>6145000</v>
      </c>
      <c r="I418" s="21">
        <f>I419</f>
        <v>6047670.8600000003</v>
      </c>
      <c r="J418" s="27">
        <f t="shared" si="100"/>
        <v>98.416124654190412</v>
      </c>
    </row>
    <row r="419" spans="1:10" ht="25.5" x14ac:dyDescent="0.2">
      <c r="A419" s="28" t="s">
        <v>115</v>
      </c>
      <c r="B419" s="19" t="s">
        <v>173</v>
      </c>
      <c r="C419" s="34" t="s">
        <v>46</v>
      </c>
      <c r="D419" s="34" t="s">
        <v>17</v>
      </c>
      <c r="E419" s="36" t="s">
        <v>233</v>
      </c>
      <c r="F419" s="37"/>
      <c r="G419" s="2">
        <f>G420+G422</f>
        <v>6470000</v>
      </c>
      <c r="H419" s="2">
        <f>H420+H422</f>
        <v>6145000</v>
      </c>
      <c r="I419" s="2">
        <f>I420+I422</f>
        <v>6047670.8600000003</v>
      </c>
      <c r="J419" s="29">
        <f t="shared" si="100"/>
        <v>98.416124654190412</v>
      </c>
    </row>
    <row r="420" spans="1:10" ht="51" x14ac:dyDescent="0.2">
      <c r="A420" s="35" t="s">
        <v>18</v>
      </c>
      <c r="B420" s="19" t="s">
        <v>173</v>
      </c>
      <c r="C420" s="34" t="s">
        <v>46</v>
      </c>
      <c r="D420" s="34" t="s">
        <v>17</v>
      </c>
      <c r="E420" s="36" t="s">
        <v>233</v>
      </c>
      <c r="F420" s="34">
        <v>100</v>
      </c>
      <c r="G420" s="2">
        <f>G421</f>
        <v>6440000</v>
      </c>
      <c r="H420" s="2">
        <f>H421</f>
        <v>6115000</v>
      </c>
      <c r="I420" s="2">
        <f>I421</f>
        <v>6017670.8600000003</v>
      </c>
      <c r="J420" s="29">
        <f t="shared" si="100"/>
        <v>98.408354210956674</v>
      </c>
    </row>
    <row r="421" spans="1:10" x14ac:dyDescent="0.2">
      <c r="A421" s="35" t="s">
        <v>39</v>
      </c>
      <c r="B421" s="19" t="s">
        <v>173</v>
      </c>
      <c r="C421" s="34" t="s">
        <v>46</v>
      </c>
      <c r="D421" s="34" t="s">
        <v>17</v>
      </c>
      <c r="E421" s="36" t="s">
        <v>233</v>
      </c>
      <c r="F421" s="34">
        <v>110</v>
      </c>
      <c r="G421" s="2">
        <v>6440000</v>
      </c>
      <c r="H421" s="2">
        <v>6115000</v>
      </c>
      <c r="I421" s="2">
        <v>6017670.8600000003</v>
      </c>
      <c r="J421" s="29">
        <f t="shared" si="100"/>
        <v>98.408354210956674</v>
      </c>
    </row>
    <row r="422" spans="1:10" ht="25.5" x14ac:dyDescent="0.2">
      <c r="A422" s="35" t="s">
        <v>23</v>
      </c>
      <c r="B422" s="19" t="s">
        <v>173</v>
      </c>
      <c r="C422" s="34" t="s">
        <v>46</v>
      </c>
      <c r="D422" s="34" t="s">
        <v>17</v>
      </c>
      <c r="E422" s="36" t="s">
        <v>233</v>
      </c>
      <c r="F422" s="34">
        <v>200</v>
      </c>
      <c r="G422" s="2">
        <f>G423</f>
        <v>30000</v>
      </c>
      <c r="H422" s="2">
        <f>H423</f>
        <v>30000</v>
      </c>
      <c r="I422" s="2">
        <f>I423</f>
        <v>30000</v>
      </c>
      <c r="J422" s="29">
        <f t="shared" si="100"/>
        <v>100</v>
      </c>
    </row>
    <row r="423" spans="1:10" ht="25.5" x14ac:dyDescent="0.2">
      <c r="A423" s="35" t="s">
        <v>24</v>
      </c>
      <c r="B423" s="19" t="s">
        <v>173</v>
      </c>
      <c r="C423" s="34" t="s">
        <v>46</v>
      </c>
      <c r="D423" s="34" t="s">
        <v>17</v>
      </c>
      <c r="E423" s="36" t="s">
        <v>233</v>
      </c>
      <c r="F423" s="34">
        <v>240</v>
      </c>
      <c r="G423" s="2">
        <v>30000</v>
      </c>
      <c r="H423" s="2">
        <v>30000</v>
      </c>
      <c r="I423" s="2">
        <v>30000</v>
      </c>
      <c r="J423" s="29">
        <f t="shared" si="100"/>
        <v>100</v>
      </c>
    </row>
    <row r="424" spans="1:10" x14ac:dyDescent="0.2">
      <c r="A424" s="16" t="s">
        <v>75</v>
      </c>
      <c r="B424" s="17" t="s">
        <v>173</v>
      </c>
      <c r="C424" s="17" t="s">
        <v>76</v>
      </c>
      <c r="D424" s="17"/>
      <c r="E424" s="38"/>
      <c r="F424" s="44"/>
      <c r="G424" s="39">
        <f>G425+G429+G445</f>
        <v>137372416.59999999</v>
      </c>
      <c r="H424" s="39">
        <f>H425+H429+H445</f>
        <v>173162716.59999999</v>
      </c>
      <c r="I424" s="39">
        <f>I425+I429+I445</f>
        <v>92095539.799999997</v>
      </c>
      <c r="J424" s="40">
        <f t="shared" si="100"/>
        <v>53.184393042722689</v>
      </c>
    </row>
    <row r="425" spans="1:10" ht="13.5" x14ac:dyDescent="0.2">
      <c r="A425" s="22" t="s">
        <v>77</v>
      </c>
      <c r="B425" s="23" t="s">
        <v>173</v>
      </c>
      <c r="C425" s="23" t="s">
        <v>76</v>
      </c>
      <c r="D425" s="23" t="s">
        <v>14</v>
      </c>
      <c r="E425" s="24"/>
      <c r="F425" s="23"/>
      <c r="G425" s="21">
        <f>G426</f>
        <v>4300800</v>
      </c>
      <c r="H425" s="21">
        <f t="shared" ref="H425:I427" si="103">H426</f>
        <v>4203600</v>
      </c>
      <c r="I425" s="21">
        <f t="shared" si="103"/>
        <v>4203560.8899999997</v>
      </c>
      <c r="J425" s="41">
        <f t="shared" si="100"/>
        <v>99.999069607003506</v>
      </c>
    </row>
    <row r="426" spans="1:10" ht="25.5" x14ac:dyDescent="0.2">
      <c r="A426" s="28" t="s">
        <v>118</v>
      </c>
      <c r="B426" s="19" t="s">
        <v>173</v>
      </c>
      <c r="C426" s="19" t="s">
        <v>76</v>
      </c>
      <c r="D426" s="19" t="s">
        <v>14</v>
      </c>
      <c r="E426" s="20" t="s">
        <v>265</v>
      </c>
      <c r="F426" s="19"/>
      <c r="G426" s="2">
        <f>G427</f>
        <v>4300800</v>
      </c>
      <c r="H426" s="2">
        <f t="shared" si="103"/>
        <v>4203600</v>
      </c>
      <c r="I426" s="2">
        <f t="shared" si="103"/>
        <v>4203560.8899999997</v>
      </c>
      <c r="J426" s="43">
        <f t="shared" si="100"/>
        <v>99.999069607003506</v>
      </c>
    </row>
    <row r="427" spans="1:10" x14ac:dyDescent="0.2">
      <c r="A427" s="30" t="s">
        <v>30</v>
      </c>
      <c r="B427" s="19" t="s">
        <v>173</v>
      </c>
      <c r="C427" s="19" t="s">
        <v>76</v>
      </c>
      <c r="D427" s="19" t="s">
        <v>14</v>
      </c>
      <c r="E427" s="20" t="s">
        <v>265</v>
      </c>
      <c r="F427" s="19">
        <v>300</v>
      </c>
      <c r="G427" s="2">
        <f>G428</f>
        <v>4300800</v>
      </c>
      <c r="H427" s="2">
        <f t="shared" si="103"/>
        <v>4203600</v>
      </c>
      <c r="I427" s="2">
        <f t="shared" si="103"/>
        <v>4203560.8899999997</v>
      </c>
      <c r="J427" s="29">
        <f t="shared" si="100"/>
        <v>99.999069607003506</v>
      </c>
    </row>
    <row r="428" spans="1:10" x14ac:dyDescent="0.2">
      <c r="A428" s="30" t="s">
        <v>99</v>
      </c>
      <c r="B428" s="19" t="s">
        <v>173</v>
      </c>
      <c r="C428" s="19" t="s">
        <v>76</v>
      </c>
      <c r="D428" s="19" t="s">
        <v>14</v>
      </c>
      <c r="E428" s="20" t="s">
        <v>265</v>
      </c>
      <c r="F428" s="19" t="s">
        <v>141</v>
      </c>
      <c r="G428" s="2">
        <v>4300800</v>
      </c>
      <c r="H428" s="2">
        <v>4203600</v>
      </c>
      <c r="I428" s="2">
        <v>4203560.8899999997</v>
      </c>
      <c r="J428" s="43">
        <f t="shared" si="100"/>
        <v>99.999069607003506</v>
      </c>
    </row>
    <row r="429" spans="1:10" ht="13.5" x14ac:dyDescent="0.2">
      <c r="A429" s="22" t="s">
        <v>78</v>
      </c>
      <c r="B429" s="23" t="s">
        <v>173</v>
      </c>
      <c r="C429" s="23" t="s">
        <v>76</v>
      </c>
      <c r="D429" s="23" t="s">
        <v>17</v>
      </c>
      <c r="E429" s="24"/>
      <c r="F429" s="23"/>
      <c r="G429" s="21">
        <f>G430+G433+G437+G440</f>
        <v>133028616.59999999</v>
      </c>
      <c r="H429" s="21">
        <f>H430+H433+H437+H440</f>
        <v>168916116.59999999</v>
      </c>
      <c r="I429" s="21">
        <f>I430+I433+I437+I440</f>
        <v>87850978.909999996</v>
      </c>
      <c r="J429" s="41">
        <f t="shared" si="100"/>
        <v>52.008642323949807</v>
      </c>
    </row>
    <row r="430" spans="1:10" ht="25.5" x14ac:dyDescent="0.2">
      <c r="A430" s="30" t="s">
        <v>97</v>
      </c>
      <c r="B430" s="19" t="s">
        <v>173</v>
      </c>
      <c r="C430" s="20" t="s">
        <v>76</v>
      </c>
      <c r="D430" s="20" t="s">
        <v>17</v>
      </c>
      <c r="E430" s="20" t="s">
        <v>266</v>
      </c>
      <c r="F430" s="116" t="s">
        <v>0</v>
      </c>
      <c r="G430" s="2">
        <f t="shared" ref="G430:I431" si="104">G431</f>
        <v>71200</v>
      </c>
      <c r="H430" s="2">
        <f t="shared" si="104"/>
        <v>71200</v>
      </c>
      <c r="I430" s="2">
        <f t="shared" si="104"/>
        <v>54842</v>
      </c>
      <c r="J430" s="43">
        <f t="shared" si="100"/>
        <v>77.025280898876403</v>
      </c>
    </row>
    <row r="431" spans="1:10" x14ac:dyDescent="0.2">
      <c r="A431" s="30" t="s">
        <v>30</v>
      </c>
      <c r="B431" s="19" t="s">
        <v>173</v>
      </c>
      <c r="C431" s="20" t="s">
        <v>76</v>
      </c>
      <c r="D431" s="20" t="s">
        <v>17</v>
      </c>
      <c r="E431" s="20" t="s">
        <v>266</v>
      </c>
      <c r="F431" s="20" t="s">
        <v>139</v>
      </c>
      <c r="G431" s="2">
        <f t="shared" si="104"/>
        <v>71200</v>
      </c>
      <c r="H431" s="2">
        <f t="shared" si="104"/>
        <v>71200</v>
      </c>
      <c r="I431" s="2">
        <f t="shared" si="104"/>
        <v>54842</v>
      </c>
      <c r="J431" s="43">
        <f t="shared" si="100"/>
        <v>77.025280898876403</v>
      </c>
    </row>
    <row r="432" spans="1:10" ht="25.5" x14ac:dyDescent="0.2">
      <c r="A432" s="30" t="s">
        <v>31</v>
      </c>
      <c r="B432" s="19" t="s">
        <v>173</v>
      </c>
      <c r="C432" s="20" t="s">
        <v>76</v>
      </c>
      <c r="D432" s="20" t="s">
        <v>17</v>
      </c>
      <c r="E432" s="20" t="s">
        <v>266</v>
      </c>
      <c r="F432" s="20" t="s">
        <v>140</v>
      </c>
      <c r="G432" s="2">
        <v>71200</v>
      </c>
      <c r="H432" s="2">
        <v>71200</v>
      </c>
      <c r="I432" s="2">
        <v>54842</v>
      </c>
      <c r="J432" s="43">
        <f t="shared" si="100"/>
        <v>77.025280898876403</v>
      </c>
    </row>
    <row r="433" spans="1:10" ht="22.5" customHeight="1" x14ac:dyDescent="0.2">
      <c r="A433" s="30" t="s">
        <v>185</v>
      </c>
      <c r="B433" s="19" t="s">
        <v>173</v>
      </c>
      <c r="C433" s="20" t="s">
        <v>76</v>
      </c>
      <c r="D433" s="20" t="s">
        <v>17</v>
      </c>
      <c r="E433" s="20" t="s">
        <v>267</v>
      </c>
      <c r="F433" s="116" t="s">
        <v>0</v>
      </c>
      <c r="G433" s="2">
        <f>G434</f>
        <v>10133441</v>
      </c>
      <c r="H433" s="2">
        <f>H434</f>
        <v>10133441</v>
      </c>
      <c r="I433" s="2">
        <f>I434</f>
        <v>6744956.7200000007</v>
      </c>
      <c r="J433" s="43">
        <f t="shared" si="100"/>
        <v>66.561365680226487</v>
      </c>
    </row>
    <row r="434" spans="1:10" x14ac:dyDescent="0.2">
      <c r="A434" s="30" t="s">
        <v>30</v>
      </c>
      <c r="B434" s="19" t="s">
        <v>173</v>
      </c>
      <c r="C434" s="20" t="s">
        <v>76</v>
      </c>
      <c r="D434" s="20" t="s">
        <v>17</v>
      </c>
      <c r="E434" s="20" t="s">
        <v>267</v>
      </c>
      <c r="F434" s="20" t="s">
        <v>139</v>
      </c>
      <c r="G434" s="2">
        <f>G435+G436</f>
        <v>10133441</v>
      </c>
      <c r="H434" s="2">
        <f>H435+H436</f>
        <v>10133441</v>
      </c>
      <c r="I434" s="2">
        <f>I435+I436</f>
        <v>6744956.7200000007</v>
      </c>
      <c r="J434" s="43">
        <f t="shared" si="100"/>
        <v>66.561365680226487</v>
      </c>
    </row>
    <row r="435" spans="1:10" x14ac:dyDescent="0.2">
      <c r="A435" s="30" t="s">
        <v>99</v>
      </c>
      <c r="B435" s="19" t="s">
        <v>173</v>
      </c>
      <c r="C435" s="20" t="s">
        <v>76</v>
      </c>
      <c r="D435" s="20" t="s">
        <v>17</v>
      </c>
      <c r="E435" s="20" t="s">
        <v>267</v>
      </c>
      <c r="F435" s="20" t="s">
        <v>141</v>
      </c>
      <c r="G435" s="2">
        <v>7319196</v>
      </c>
      <c r="H435" s="2">
        <v>7319196</v>
      </c>
      <c r="I435" s="2">
        <v>5343073.1900000004</v>
      </c>
      <c r="J435" s="43">
        <f t="shared" si="100"/>
        <v>73.000821265067913</v>
      </c>
    </row>
    <row r="436" spans="1:10" ht="25.5" x14ac:dyDescent="0.2">
      <c r="A436" s="30" t="s">
        <v>31</v>
      </c>
      <c r="B436" s="19" t="s">
        <v>173</v>
      </c>
      <c r="C436" s="20" t="s">
        <v>76</v>
      </c>
      <c r="D436" s="20" t="s">
        <v>17</v>
      </c>
      <c r="E436" s="20" t="s">
        <v>267</v>
      </c>
      <c r="F436" s="20" t="s">
        <v>140</v>
      </c>
      <c r="G436" s="2">
        <v>2814245</v>
      </c>
      <c r="H436" s="2">
        <v>2814245</v>
      </c>
      <c r="I436" s="117">
        <v>1401883.53</v>
      </c>
      <c r="J436" s="43">
        <f t="shared" si="100"/>
        <v>49.813841012420738</v>
      </c>
    </row>
    <row r="437" spans="1:10" x14ac:dyDescent="0.2">
      <c r="A437" s="118" t="s">
        <v>128</v>
      </c>
      <c r="B437" s="19" t="s">
        <v>173</v>
      </c>
      <c r="C437" s="19" t="s">
        <v>76</v>
      </c>
      <c r="D437" s="19" t="s">
        <v>17</v>
      </c>
      <c r="E437" s="20" t="s">
        <v>268</v>
      </c>
      <c r="F437" s="19"/>
      <c r="G437" s="2">
        <f t="shared" ref="G437:I438" si="105">G438</f>
        <v>1614513.6</v>
      </c>
      <c r="H437" s="2">
        <f t="shared" si="105"/>
        <v>1614513.6</v>
      </c>
      <c r="I437" s="2">
        <f t="shared" si="105"/>
        <v>1614513.6</v>
      </c>
      <c r="J437" s="43">
        <f t="shared" si="100"/>
        <v>100</v>
      </c>
    </row>
    <row r="438" spans="1:10" x14ac:dyDescent="0.2">
      <c r="A438" s="30" t="s">
        <v>30</v>
      </c>
      <c r="B438" s="19" t="s">
        <v>173</v>
      </c>
      <c r="C438" s="19" t="s">
        <v>76</v>
      </c>
      <c r="D438" s="19" t="s">
        <v>17</v>
      </c>
      <c r="E438" s="20" t="s">
        <v>268</v>
      </c>
      <c r="F438" s="19">
        <v>300</v>
      </c>
      <c r="G438" s="2">
        <f t="shared" si="105"/>
        <v>1614513.6</v>
      </c>
      <c r="H438" s="2">
        <f t="shared" si="105"/>
        <v>1614513.6</v>
      </c>
      <c r="I438" s="2">
        <f t="shared" si="105"/>
        <v>1614513.6</v>
      </c>
      <c r="J438" s="43">
        <f t="shared" si="100"/>
        <v>100</v>
      </c>
    </row>
    <row r="439" spans="1:10" ht="25.5" x14ac:dyDescent="0.2">
      <c r="A439" s="30" t="s">
        <v>31</v>
      </c>
      <c r="B439" s="19" t="s">
        <v>173</v>
      </c>
      <c r="C439" s="19" t="s">
        <v>76</v>
      </c>
      <c r="D439" s="19" t="s">
        <v>17</v>
      </c>
      <c r="E439" s="20" t="s">
        <v>268</v>
      </c>
      <c r="F439" s="19">
        <v>320</v>
      </c>
      <c r="G439" s="2">
        <v>1614513.6</v>
      </c>
      <c r="H439" s="2">
        <v>1614513.6</v>
      </c>
      <c r="I439" s="2">
        <v>1614513.6</v>
      </c>
      <c r="J439" s="29">
        <f t="shared" si="100"/>
        <v>100</v>
      </c>
    </row>
    <row r="440" spans="1:10" ht="63.75" x14ac:dyDescent="0.2">
      <c r="A440" s="45" t="s">
        <v>317</v>
      </c>
      <c r="B440" s="19" t="s">
        <v>173</v>
      </c>
      <c r="C440" s="19" t="s">
        <v>76</v>
      </c>
      <c r="D440" s="19" t="s">
        <v>17</v>
      </c>
      <c r="E440" s="91" t="s">
        <v>269</v>
      </c>
      <c r="F440" s="19"/>
      <c r="G440" s="2">
        <f>G441+G443</f>
        <v>121209462</v>
      </c>
      <c r="H440" s="2">
        <f>H441+H443</f>
        <v>157096962</v>
      </c>
      <c r="I440" s="2">
        <f>I441+I443</f>
        <v>79436666.590000004</v>
      </c>
      <c r="J440" s="29">
        <f t="shared" si="100"/>
        <v>50.565374134988048</v>
      </c>
    </row>
    <row r="441" spans="1:10" x14ac:dyDescent="0.2">
      <c r="A441" s="30" t="s">
        <v>30</v>
      </c>
      <c r="B441" s="19" t="s">
        <v>173</v>
      </c>
      <c r="C441" s="19" t="s">
        <v>76</v>
      </c>
      <c r="D441" s="19" t="s">
        <v>17</v>
      </c>
      <c r="E441" s="91" t="s">
        <v>269</v>
      </c>
      <c r="F441" s="19" t="s">
        <v>139</v>
      </c>
      <c r="G441" s="2">
        <f>G442</f>
        <v>0</v>
      </c>
      <c r="H441" s="2">
        <f>H442</f>
        <v>19159668</v>
      </c>
      <c r="I441" s="2">
        <f>I442</f>
        <v>0</v>
      </c>
      <c r="J441" s="29">
        <f t="shared" si="100"/>
        <v>0</v>
      </c>
    </row>
    <row r="442" spans="1:10" ht="25.5" x14ac:dyDescent="0.2">
      <c r="A442" s="30" t="s">
        <v>31</v>
      </c>
      <c r="B442" s="19" t="s">
        <v>173</v>
      </c>
      <c r="C442" s="19" t="s">
        <v>76</v>
      </c>
      <c r="D442" s="19" t="s">
        <v>17</v>
      </c>
      <c r="E442" s="91" t="s">
        <v>269</v>
      </c>
      <c r="F442" s="19" t="s">
        <v>140</v>
      </c>
      <c r="G442" s="2"/>
      <c r="H442" s="2">
        <v>19159668</v>
      </c>
      <c r="I442" s="2"/>
      <c r="J442" s="29">
        <f t="shared" si="100"/>
        <v>0</v>
      </c>
    </row>
    <row r="443" spans="1:10" ht="25.5" x14ac:dyDescent="0.2">
      <c r="A443" s="30" t="s">
        <v>181</v>
      </c>
      <c r="B443" s="19" t="s">
        <v>173</v>
      </c>
      <c r="C443" s="19" t="s">
        <v>76</v>
      </c>
      <c r="D443" s="19" t="s">
        <v>17</v>
      </c>
      <c r="E443" s="91" t="s">
        <v>269</v>
      </c>
      <c r="F443" s="19">
        <v>400</v>
      </c>
      <c r="G443" s="2">
        <f>G444</f>
        <v>121209462</v>
      </c>
      <c r="H443" s="2">
        <f>H444</f>
        <v>137937294</v>
      </c>
      <c r="I443" s="2">
        <f>I444</f>
        <v>79436666.590000004</v>
      </c>
      <c r="J443" s="29">
        <f>I443/H443*100</f>
        <v>57.588969803916847</v>
      </c>
    </row>
    <row r="444" spans="1:10" x14ac:dyDescent="0.2">
      <c r="A444" s="119" t="s">
        <v>56</v>
      </c>
      <c r="B444" s="19" t="s">
        <v>173</v>
      </c>
      <c r="C444" s="19" t="s">
        <v>76</v>
      </c>
      <c r="D444" s="19" t="s">
        <v>17</v>
      </c>
      <c r="E444" s="91" t="s">
        <v>269</v>
      </c>
      <c r="F444" s="19">
        <v>410</v>
      </c>
      <c r="G444" s="2">
        <v>121209462</v>
      </c>
      <c r="H444" s="2">
        <v>137937294</v>
      </c>
      <c r="I444" s="2">
        <v>79436666.590000004</v>
      </c>
      <c r="J444" s="29">
        <f>I444/H444*100</f>
        <v>57.588969803916847</v>
      </c>
    </row>
    <row r="445" spans="1:10" ht="13.5" x14ac:dyDescent="0.2">
      <c r="A445" s="120" t="s">
        <v>79</v>
      </c>
      <c r="B445" s="23" t="s">
        <v>173</v>
      </c>
      <c r="C445" s="23" t="s">
        <v>76</v>
      </c>
      <c r="D445" s="23" t="s">
        <v>59</v>
      </c>
      <c r="E445" s="121"/>
      <c r="F445" s="23"/>
      <c r="G445" s="21">
        <f>G446</f>
        <v>43000</v>
      </c>
      <c r="H445" s="21">
        <f t="shared" ref="H445:I447" si="106">H446</f>
        <v>43000</v>
      </c>
      <c r="I445" s="21">
        <f t="shared" si="106"/>
        <v>41000</v>
      </c>
      <c r="J445" s="27">
        <f>I445/H445*100</f>
        <v>95.348837209302332</v>
      </c>
    </row>
    <row r="446" spans="1:10" ht="76.5" x14ac:dyDescent="0.2">
      <c r="A446" s="122" t="s">
        <v>187</v>
      </c>
      <c r="B446" s="19" t="s">
        <v>173</v>
      </c>
      <c r="C446" s="5" t="s">
        <v>76</v>
      </c>
      <c r="D446" s="19" t="s">
        <v>59</v>
      </c>
      <c r="E446" s="5" t="s">
        <v>270</v>
      </c>
      <c r="F446" s="123" t="s">
        <v>0</v>
      </c>
      <c r="G446" s="2">
        <f>G447</f>
        <v>43000</v>
      </c>
      <c r="H446" s="2">
        <f t="shared" si="106"/>
        <v>43000</v>
      </c>
      <c r="I446" s="2">
        <f t="shared" si="106"/>
        <v>41000</v>
      </c>
      <c r="J446" s="29">
        <f t="shared" ref="J446:J456" si="107">I446/H446*100</f>
        <v>95.348837209302332</v>
      </c>
    </row>
    <row r="447" spans="1:10" ht="25.5" x14ac:dyDescent="0.2">
      <c r="A447" s="82" t="s">
        <v>23</v>
      </c>
      <c r="B447" s="19" t="s">
        <v>173</v>
      </c>
      <c r="C447" s="5" t="s">
        <v>76</v>
      </c>
      <c r="D447" s="19" t="s">
        <v>59</v>
      </c>
      <c r="E447" s="5" t="s">
        <v>270</v>
      </c>
      <c r="F447" s="83" t="s">
        <v>43</v>
      </c>
      <c r="G447" s="2">
        <f>G448</f>
        <v>43000</v>
      </c>
      <c r="H447" s="2">
        <f t="shared" si="106"/>
        <v>43000</v>
      </c>
      <c r="I447" s="2">
        <f t="shared" si="106"/>
        <v>41000</v>
      </c>
      <c r="J447" s="29">
        <f t="shared" si="107"/>
        <v>95.348837209302332</v>
      </c>
    </row>
    <row r="448" spans="1:10" ht="25.5" x14ac:dyDescent="0.2">
      <c r="A448" s="82" t="s">
        <v>24</v>
      </c>
      <c r="B448" s="85" t="s">
        <v>173</v>
      </c>
      <c r="C448" s="124" t="s">
        <v>76</v>
      </c>
      <c r="D448" s="19" t="s">
        <v>59</v>
      </c>
      <c r="E448" s="5" t="s">
        <v>270</v>
      </c>
      <c r="F448" s="87" t="s">
        <v>44</v>
      </c>
      <c r="G448" s="2">
        <v>43000</v>
      </c>
      <c r="H448" s="2">
        <v>43000</v>
      </c>
      <c r="I448" s="2">
        <v>41000</v>
      </c>
      <c r="J448" s="29">
        <f t="shared" si="107"/>
        <v>95.348837209302332</v>
      </c>
    </row>
    <row r="449" spans="1:10" x14ac:dyDescent="0.2">
      <c r="A449" s="16" t="s">
        <v>80</v>
      </c>
      <c r="B449" s="17" t="s">
        <v>173</v>
      </c>
      <c r="C449" s="17" t="s">
        <v>81</v>
      </c>
      <c r="D449" s="17"/>
      <c r="E449" s="38"/>
      <c r="F449" s="17"/>
      <c r="G449" s="39">
        <f>G450+G454+G464</f>
        <v>38575000</v>
      </c>
      <c r="H449" s="39">
        <f>H450+H454+H464</f>
        <v>43960117.979999997</v>
      </c>
      <c r="I449" s="39">
        <f>I450+I454+I464</f>
        <v>43958117.789999999</v>
      </c>
      <c r="J449" s="15">
        <f t="shared" si="107"/>
        <v>99.995449989463395</v>
      </c>
    </row>
    <row r="450" spans="1:10" ht="13.5" x14ac:dyDescent="0.2">
      <c r="A450" s="22" t="s">
        <v>82</v>
      </c>
      <c r="B450" s="23" t="s">
        <v>173</v>
      </c>
      <c r="C450" s="23" t="s">
        <v>81</v>
      </c>
      <c r="D450" s="23" t="s">
        <v>14</v>
      </c>
      <c r="E450" s="24"/>
      <c r="F450" s="48"/>
      <c r="G450" s="21">
        <f>G451</f>
        <v>150000</v>
      </c>
      <c r="H450" s="21">
        <f>H451</f>
        <v>192751</v>
      </c>
      <c r="I450" s="21">
        <f>I451</f>
        <v>190751</v>
      </c>
      <c r="J450" s="27">
        <f t="shared" si="107"/>
        <v>98.962391894205481</v>
      </c>
    </row>
    <row r="451" spans="1:10" x14ac:dyDescent="0.2">
      <c r="A451" s="57" t="s">
        <v>125</v>
      </c>
      <c r="B451" s="19" t="s">
        <v>173</v>
      </c>
      <c r="C451" s="19" t="s">
        <v>81</v>
      </c>
      <c r="D451" s="19" t="s">
        <v>14</v>
      </c>
      <c r="E451" s="20" t="s">
        <v>271</v>
      </c>
      <c r="F451" s="125"/>
      <c r="G451" s="2">
        <f t="shared" ref="G451:I452" si="108">G452</f>
        <v>150000</v>
      </c>
      <c r="H451" s="2">
        <f t="shared" si="108"/>
        <v>192751</v>
      </c>
      <c r="I451" s="2">
        <f t="shared" si="108"/>
        <v>190751</v>
      </c>
      <c r="J451" s="29">
        <f t="shared" si="107"/>
        <v>98.962391894205481</v>
      </c>
    </row>
    <row r="452" spans="1:10" ht="25.5" x14ac:dyDescent="0.2">
      <c r="A452" s="30" t="s">
        <v>23</v>
      </c>
      <c r="B452" s="19" t="s">
        <v>173</v>
      </c>
      <c r="C452" s="19" t="s">
        <v>81</v>
      </c>
      <c r="D452" s="19" t="s">
        <v>14</v>
      </c>
      <c r="E452" s="20" t="s">
        <v>271</v>
      </c>
      <c r="F452" s="19">
        <v>200</v>
      </c>
      <c r="G452" s="2">
        <f t="shared" si="108"/>
        <v>150000</v>
      </c>
      <c r="H452" s="2">
        <f t="shared" si="108"/>
        <v>192751</v>
      </c>
      <c r="I452" s="2">
        <f t="shared" si="108"/>
        <v>190751</v>
      </c>
      <c r="J452" s="29">
        <f t="shared" si="107"/>
        <v>98.962391894205481</v>
      </c>
    </row>
    <row r="453" spans="1:10" ht="25.5" x14ac:dyDescent="0.2">
      <c r="A453" s="30" t="s">
        <v>24</v>
      </c>
      <c r="B453" s="19" t="s">
        <v>173</v>
      </c>
      <c r="C453" s="19" t="s">
        <v>81</v>
      </c>
      <c r="D453" s="19" t="s">
        <v>14</v>
      </c>
      <c r="E453" s="20" t="s">
        <v>271</v>
      </c>
      <c r="F453" s="19">
        <v>240</v>
      </c>
      <c r="G453" s="2">
        <v>150000</v>
      </c>
      <c r="H453" s="2">
        <v>192751</v>
      </c>
      <c r="I453" s="47">
        <v>190751</v>
      </c>
      <c r="J453" s="29">
        <f t="shared" si="107"/>
        <v>98.962391894205481</v>
      </c>
    </row>
    <row r="454" spans="1:10" ht="13.5" x14ac:dyDescent="0.2">
      <c r="A454" s="32" t="s">
        <v>131</v>
      </c>
      <c r="B454" s="19" t="s">
        <v>173</v>
      </c>
      <c r="C454" s="23" t="s">
        <v>81</v>
      </c>
      <c r="D454" s="23" t="s">
        <v>35</v>
      </c>
      <c r="E454" s="24"/>
      <c r="F454" s="23"/>
      <c r="G454" s="21">
        <f>G455+G458+G461</f>
        <v>29537000</v>
      </c>
      <c r="H454" s="21">
        <f>H455+H458+H461</f>
        <v>37120497.079999998</v>
      </c>
      <c r="I454" s="21">
        <f>I455+I458+I461</f>
        <v>37120496.890000001</v>
      </c>
      <c r="J454" s="27">
        <f t="shared" si="107"/>
        <v>99.999999488153406</v>
      </c>
    </row>
    <row r="455" spans="1:10" ht="25.5" x14ac:dyDescent="0.2">
      <c r="A455" s="35" t="s">
        <v>286</v>
      </c>
      <c r="B455" s="19" t="s">
        <v>173</v>
      </c>
      <c r="C455" s="19" t="s">
        <v>81</v>
      </c>
      <c r="D455" s="19" t="s">
        <v>35</v>
      </c>
      <c r="E455" s="20" t="s">
        <v>287</v>
      </c>
      <c r="F455" s="19"/>
      <c r="G455" s="2">
        <f t="shared" ref="G455:I456" si="109">G456</f>
        <v>0</v>
      </c>
      <c r="H455" s="2">
        <f t="shared" si="109"/>
        <v>1930600</v>
      </c>
      <c r="I455" s="2">
        <f t="shared" si="109"/>
        <v>1930600</v>
      </c>
      <c r="J455" s="29">
        <f t="shared" si="107"/>
        <v>100</v>
      </c>
    </row>
    <row r="456" spans="1:10" ht="25.5" x14ac:dyDescent="0.2">
      <c r="A456" s="30" t="s">
        <v>33</v>
      </c>
      <c r="B456" s="19" t="s">
        <v>173</v>
      </c>
      <c r="C456" s="19" t="s">
        <v>81</v>
      </c>
      <c r="D456" s="19" t="s">
        <v>35</v>
      </c>
      <c r="E456" s="20" t="s">
        <v>287</v>
      </c>
      <c r="F456" s="19" t="s">
        <v>72</v>
      </c>
      <c r="G456" s="2">
        <f t="shared" si="109"/>
        <v>0</v>
      </c>
      <c r="H456" s="2">
        <f t="shared" si="109"/>
        <v>1930600</v>
      </c>
      <c r="I456" s="2">
        <f t="shared" si="109"/>
        <v>1930600</v>
      </c>
      <c r="J456" s="29">
        <f t="shared" si="107"/>
        <v>100</v>
      </c>
    </row>
    <row r="457" spans="1:10" x14ac:dyDescent="0.2">
      <c r="A457" s="30" t="s">
        <v>34</v>
      </c>
      <c r="B457" s="19" t="s">
        <v>173</v>
      </c>
      <c r="C457" s="19" t="s">
        <v>81</v>
      </c>
      <c r="D457" s="19" t="s">
        <v>35</v>
      </c>
      <c r="E457" s="20" t="s">
        <v>287</v>
      </c>
      <c r="F457" s="19" t="s">
        <v>108</v>
      </c>
      <c r="G457" s="2"/>
      <c r="H457" s="2">
        <v>1930600</v>
      </c>
      <c r="I457" s="2">
        <v>1930600</v>
      </c>
      <c r="J457" s="29">
        <f>I457/H457*100</f>
        <v>100</v>
      </c>
    </row>
    <row r="458" spans="1:10" x14ac:dyDescent="0.2">
      <c r="A458" s="35" t="s">
        <v>142</v>
      </c>
      <c r="B458" s="19" t="s">
        <v>173</v>
      </c>
      <c r="C458" s="19" t="s">
        <v>81</v>
      </c>
      <c r="D458" s="19" t="s">
        <v>35</v>
      </c>
      <c r="E458" s="20" t="s">
        <v>273</v>
      </c>
      <c r="F458" s="19"/>
      <c r="G458" s="2">
        <f t="shared" ref="G458:I459" si="110">G459</f>
        <v>29537000</v>
      </c>
      <c r="H458" s="2">
        <f t="shared" si="110"/>
        <v>34114628.079999998</v>
      </c>
      <c r="I458" s="2">
        <f t="shared" si="110"/>
        <v>34114628.079999998</v>
      </c>
      <c r="J458" s="43">
        <f t="shared" ref="J458:J481" si="111">I458/H458*100</f>
        <v>100</v>
      </c>
    </row>
    <row r="459" spans="1:10" ht="25.5" x14ac:dyDescent="0.2">
      <c r="A459" s="30" t="s">
        <v>33</v>
      </c>
      <c r="B459" s="19" t="s">
        <v>173</v>
      </c>
      <c r="C459" s="19" t="s">
        <v>81</v>
      </c>
      <c r="D459" s="19" t="s">
        <v>35</v>
      </c>
      <c r="E459" s="20" t="s">
        <v>273</v>
      </c>
      <c r="F459" s="19" t="s">
        <v>72</v>
      </c>
      <c r="G459" s="2">
        <f t="shared" si="110"/>
        <v>29537000</v>
      </c>
      <c r="H459" s="2">
        <f t="shared" si="110"/>
        <v>34114628.079999998</v>
      </c>
      <c r="I459" s="2">
        <f t="shared" si="110"/>
        <v>34114628.079999998</v>
      </c>
      <c r="J459" s="29">
        <f t="shared" si="111"/>
        <v>100</v>
      </c>
    </row>
    <row r="460" spans="1:10" x14ac:dyDescent="0.2">
      <c r="A460" s="30" t="s">
        <v>34</v>
      </c>
      <c r="B460" s="19" t="s">
        <v>173</v>
      </c>
      <c r="C460" s="19" t="s">
        <v>81</v>
      </c>
      <c r="D460" s="19" t="s">
        <v>35</v>
      </c>
      <c r="E460" s="20" t="s">
        <v>273</v>
      </c>
      <c r="F460" s="19" t="s">
        <v>108</v>
      </c>
      <c r="G460" s="2">
        <v>29537000</v>
      </c>
      <c r="H460" s="2">
        <v>34114628.079999998</v>
      </c>
      <c r="I460" s="2">
        <v>34114628.079999998</v>
      </c>
      <c r="J460" s="29">
        <f t="shared" si="111"/>
        <v>100</v>
      </c>
    </row>
    <row r="461" spans="1:10" ht="51" x14ac:dyDescent="0.2">
      <c r="A461" s="30" t="s">
        <v>296</v>
      </c>
      <c r="B461" s="19" t="s">
        <v>173</v>
      </c>
      <c r="C461" s="19" t="s">
        <v>81</v>
      </c>
      <c r="D461" s="19" t="s">
        <v>35</v>
      </c>
      <c r="E461" s="20" t="s">
        <v>297</v>
      </c>
      <c r="F461" s="19"/>
      <c r="G461" s="2">
        <f t="shared" ref="G461:I462" si="112">G462</f>
        <v>0</v>
      </c>
      <c r="H461" s="2">
        <f t="shared" si="112"/>
        <v>1075269</v>
      </c>
      <c r="I461" s="2">
        <f t="shared" si="112"/>
        <v>1075268.81</v>
      </c>
      <c r="J461" s="29">
        <f t="shared" si="111"/>
        <v>99.999982330003007</v>
      </c>
    </row>
    <row r="462" spans="1:10" ht="25.5" x14ac:dyDescent="0.2">
      <c r="A462" s="30" t="s">
        <v>33</v>
      </c>
      <c r="B462" s="19" t="s">
        <v>173</v>
      </c>
      <c r="C462" s="19" t="s">
        <v>81</v>
      </c>
      <c r="D462" s="19" t="s">
        <v>35</v>
      </c>
      <c r="E462" s="20" t="s">
        <v>297</v>
      </c>
      <c r="F462" s="19" t="s">
        <v>72</v>
      </c>
      <c r="G462" s="2">
        <f t="shared" si="112"/>
        <v>0</v>
      </c>
      <c r="H462" s="2">
        <f t="shared" si="112"/>
        <v>1075269</v>
      </c>
      <c r="I462" s="2">
        <f t="shared" si="112"/>
        <v>1075268.81</v>
      </c>
      <c r="J462" s="29">
        <f t="shared" si="111"/>
        <v>99.999982330003007</v>
      </c>
    </row>
    <row r="463" spans="1:10" x14ac:dyDescent="0.2">
      <c r="A463" s="30" t="s">
        <v>34</v>
      </c>
      <c r="B463" s="19" t="s">
        <v>173</v>
      </c>
      <c r="C463" s="19" t="s">
        <v>81</v>
      </c>
      <c r="D463" s="19" t="s">
        <v>35</v>
      </c>
      <c r="E463" s="20" t="s">
        <v>297</v>
      </c>
      <c r="F463" s="19" t="s">
        <v>108</v>
      </c>
      <c r="G463" s="2"/>
      <c r="H463" s="2">
        <v>1075269</v>
      </c>
      <c r="I463" s="2">
        <v>1075268.81</v>
      </c>
      <c r="J463" s="29">
        <f t="shared" si="111"/>
        <v>99.999982330003007</v>
      </c>
    </row>
    <row r="464" spans="1:10" ht="13.5" x14ac:dyDescent="0.2">
      <c r="A464" s="22" t="s">
        <v>272</v>
      </c>
      <c r="B464" s="23" t="s">
        <v>173</v>
      </c>
      <c r="C464" s="23" t="s">
        <v>81</v>
      </c>
      <c r="D464" s="23" t="s">
        <v>36</v>
      </c>
      <c r="E464" s="24"/>
      <c r="F464" s="23"/>
      <c r="G464" s="21">
        <f>G465+G468+G471</f>
        <v>8888000</v>
      </c>
      <c r="H464" s="21">
        <f>H465+H468+H471</f>
        <v>6646869.9000000004</v>
      </c>
      <c r="I464" s="21">
        <f>I465+I468+I471</f>
        <v>6646869.9000000004</v>
      </c>
      <c r="J464" s="29">
        <f t="shared" si="111"/>
        <v>100</v>
      </c>
    </row>
    <row r="465" spans="1:10" x14ac:dyDescent="0.2">
      <c r="A465" s="35" t="s">
        <v>142</v>
      </c>
      <c r="B465" s="19" t="s">
        <v>173</v>
      </c>
      <c r="C465" s="19" t="s">
        <v>81</v>
      </c>
      <c r="D465" s="19" t="s">
        <v>36</v>
      </c>
      <c r="E465" s="20" t="s">
        <v>273</v>
      </c>
      <c r="F465" s="19"/>
      <c r="G465" s="2">
        <f t="shared" ref="G465:I466" si="113">G466</f>
        <v>8838000</v>
      </c>
      <c r="H465" s="2">
        <f t="shared" si="113"/>
        <v>6098000</v>
      </c>
      <c r="I465" s="2">
        <f t="shared" si="113"/>
        <v>6098000</v>
      </c>
      <c r="J465" s="29">
        <f t="shared" si="111"/>
        <v>100</v>
      </c>
    </row>
    <row r="466" spans="1:10" ht="25.5" x14ac:dyDescent="0.2">
      <c r="A466" s="30" t="s">
        <v>33</v>
      </c>
      <c r="B466" s="19" t="s">
        <v>173</v>
      </c>
      <c r="C466" s="19" t="s">
        <v>81</v>
      </c>
      <c r="D466" s="19" t="s">
        <v>36</v>
      </c>
      <c r="E466" s="20" t="s">
        <v>273</v>
      </c>
      <c r="F466" s="19" t="s">
        <v>72</v>
      </c>
      <c r="G466" s="2">
        <f t="shared" si="113"/>
        <v>8838000</v>
      </c>
      <c r="H466" s="2">
        <f t="shared" si="113"/>
        <v>6098000</v>
      </c>
      <c r="I466" s="2">
        <f t="shared" si="113"/>
        <v>6098000</v>
      </c>
      <c r="J466" s="29">
        <f t="shared" si="111"/>
        <v>100</v>
      </c>
    </row>
    <row r="467" spans="1:10" x14ac:dyDescent="0.2">
      <c r="A467" s="30" t="s">
        <v>34</v>
      </c>
      <c r="B467" s="19" t="s">
        <v>173</v>
      </c>
      <c r="C467" s="19" t="s">
        <v>81</v>
      </c>
      <c r="D467" s="19" t="s">
        <v>36</v>
      </c>
      <c r="E467" s="20" t="s">
        <v>273</v>
      </c>
      <c r="F467" s="19" t="s">
        <v>108</v>
      </c>
      <c r="G467" s="2">
        <v>8838000</v>
      </c>
      <c r="H467" s="2">
        <v>6098000</v>
      </c>
      <c r="I467" s="2">
        <v>6098000</v>
      </c>
      <c r="J467" s="29">
        <v>0</v>
      </c>
    </row>
    <row r="468" spans="1:10" ht="25.5" x14ac:dyDescent="0.2">
      <c r="A468" s="30" t="s">
        <v>298</v>
      </c>
      <c r="B468" s="19" t="s">
        <v>173</v>
      </c>
      <c r="C468" s="19" t="s">
        <v>81</v>
      </c>
      <c r="D468" s="19" t="s">
        <v>36</v>
      </c>
      <c r="E468" s="20" t="s">
        <v>299</v>
      </c>
      <c r="F468" s="19"/>
      <c r="G468" s="2">
        <f t="shared" ref="G468:I469" si="114">G469</f>
        <v>0</v>
      </c>
      <c r="H468" s="2">
        <f t="shared" si="114"/>
        <v>492812.9</v>
      </c>
      <c r="I468" s="2">
        <f t="shared" si="114"/>
        <v>492812.9</v>
      </c>
      <c r="J468" s="29">
        <v>0</v>
      </c>
    </row>
    <row r="469" spans="1:10" ht="25.5" x14ac:dyDescent="0.2">
      <c r="A469" s="30" t="s">
        <v>33</v>
      </c>
      <c r="B469" s="19" t="s">
        <v>173</v>
      </c>
      <c r="C469" s="19" t="s">
        <v>81</v>
      </c>
      <c r="D469" s="19" t="s">
        <v>36</v>
      </c>
      <c r="E469" s="20" t="s">
        <v>299</v>
      </c>
      <c r="F469" s="19" t="s">
        <v>72</v>
      </c>
      <c r="G469" s="2">
        <f t="shared" si="114"/>
        <v>0</v>
      </c>
      <c r="H469" s="2">
        <f t="shared" si="114"/>
        <v>492812.9</v>
      </c>
      <c r="I469" s="2">
        <f t="shared" si="114"/>
        <v>492812.9</v>
      </c>
      <c r="J469" s="29">
        <v>0</v>
      </c>
    </row>
    <row r="470" spans="1:10" x14ac:dyDescent="0.2">
      <c r="A470" s="30" t="s">
        <v>34</v>
      </c>
      <c r="B470" s="19" t="s">
        <v>173</v>
      </c>
      <c r="C470" s="19" t="s">
        <v>81</v>
      </c>
      <c r="D470" s="19" t="s">
        <v>36</v>
      </c>
      <c r="E470" s="20" t="s">
        <v>299</v>
      </c>
      <c r="F470" s="19" t="s">
        <v>108</v>
      </c>
      <c r="G470" s="2"/>
      <c r="H470" s="2">
        <v>492812.9</v>
      </c>
      <c r="I470" s="2">
        <v>492812.9</v>
      </c>
      <c r="J470" s="29">
        <v>0</v>
      </c>
    </row>
    <row r="471" spans="1:10" ht="50.25" customHeight="1" x14ac:dyDescent="0.2">
      <c r="A471" s="30" t="s">
        <v>300</v>
      </c>
      <c r="B471" s="19" t="s">
        <v>173</v>
      </c>
      <c r="C471" s="19" t="s">
        <v>81</v>
      </c>
      <c r="D471" s="19" t="s">
        <v>36</v>
      </c>
      <c r="E471" s="20" t="s">
        <v>274</v>
      </c>
      <c r="F471" s="19"/>
      <c r="G471" s="2">
        <f t="shared" ref="G471:I472" si="115">G472</f>
        <v>50000</v>
      </c>
      <c r="H471" s="2">
        <f t="shared" si="115"/>
        <v>56057</v>
      </c>
      <c r="I471" s="2">
        <f t="shared" si="115"/>
        <v>56057</v>
      </c>
      <c r="J471" s="29">
        <v>0</v>
      </c>
    </row>
    <row r="472" spans="1:10" ht="25.5" x14ac:dyDescent="0.2">
      <c r="A472" s="30" t="s">
        <v>33</v>
      </c>
      <c r="B472" s="19" t="s">
        <v>173</v>
      </c>
      <c r="C472" s="19" t="s">
        <v>81</v>
      </c>
      <c r="D472" s="19" t="s">
        <v>36</v>
      </c>
      <c r="E472" s="20" t="s">
        <v>274</v>
      </c>
      <c r="F472" s="19" t="s">
        <v>72</v>
      </c>
      <c r="G472" s="2">
        <f t="shared" si="115"/>
        <v>50000</v>
      </c>
      <c r="H472" s="2">
        <f t="shared" si="115"/>
        <v>56057</v>
      </c>
      <c r="I472" s="2">
        <f t="shared" si="115"/>
        <v>56057</v>
      </c>
      <c r="J472" s="29">
        <v>0</v>
      </c>
    </row>
    <row r="473" spans="1:10" x14ac:dyDescent="0.2">
      <c r="A473" s="30" t="s">
        <v>34</v>
      </c>
      <c r="B473" s="19" t="s">
        <v>173</v>
      </c>
      <c r="C473" s="19" t="s">
        <v>81</v>
      </c>
      <c r="D473" s="19" t="s">
        <v>36</v>
      </c>
      <c r="E473" s="20" t="s">
        <v>274</v>
      </c>
      <c r="F473" s="19" t="s">
        <v>108</v>
      </c>
      <c r="G473" s="2">
        <v>50000</v>
      </c>
      <c r="H473" s="2">
        <v>56057</v>
      </c>
      <c r="I473" s="2">
        <v>56057</v>
      </c>
      <c r="J473" s="29">
        <f t="shared" si="111"/>
        <v>100</v>
      </c>
    </row>
    <row r="474" spans="1:10" ht="25.5" x14ac:dyDescent="0.2">
      <c r="A474" s="11" t="s">
        <v>175</v>
      </c>
      <c r="B474" s="12" t="s">
        <v>176</v>
      </c>
      <c r="C474" s="12"/>
      <c r="D474" s="12"/>
      <c r="E474" s="13"/>
      <c r="F474" s="12"/>
      <c r="G474" s="14">
        <f>G475</f>
        <v>860000</v>
      </c>
      <c r="H474" s="14">
        <f t="shared" ref="H474:I476" si="116">H475</f>
        <v>860000</v>
      </c>
      <c r="I474" s="14">
        <f t="shared" si="116"/>
        <v>830731.34</v>
      </c>
      <c r="J474" s="15">
        <f t="shared" si="111"/>
        <v>96.596667441860461</v>
      </c>
    </row>
    <row r="475" spans="1:10" x14ac:dyDescent="0.2">
      <c r="A475" s="16" t="s">
        <v>13</v>
      </c>
      <c r="B475" s="17" t="s">
        <v>176</v>
      </c>
      <c r="C475" s="17" t="s">
        <v>14</v>
      </c>
      <c r="D475" s="17"/>
      <c r="E475" s="38"/>
      <c r="F475" s="17"/>
      <c r="G475" s="39">
        <f>G476</f>
        <v>860000</v>
      </c>
      <c r="H475" s="39">
        <f t="shared" si="116"/>
        <v>860000</v>
      </c>
      <c r="I475" s="39">
        <f t="shared" si="116"/>
        <v>830731.34</v>
      </c>
      <c r="J475" s="15">
        <f t="shared" si="111"/>
        <v>96.596667441860461</v>
      </c>
    </row>
    <row r="476" spans="1:10" ht="40.5" x14ac:dyDescent="0.2">
      <c r="A476" s="22" t="s">
        <v>100</v>
      </c>
      <c r="B476" s="23" t="s">
        <v>176</v>
      </c>
      <c r="C476" s="23" t="s">
        <v>14</v>
      </c>
      <c r="D476" s="23" t="s">
        <v>36</v>
      </c>
      <c r="E476" s="24"/>
      <c r="F476" s="23"/>
      <c r="G476" s="21">
        <f>G477</f>
        <v>860000</v>
      </c>
      <c r="H476" s="21">
        <f t="shared" si="116"/>
        <v>860000</v>
      </c>
      <c r="I476" s="21">
        <f t="shared" si="116"/>
        <v>830731.34</v>
      </c>
      <c r="J476" s="27">
        <f t="shared" si="111"/>
        <v>96.596667441860461</v>
      </c>
    </row>
    <row r="477" spans="1:10" ht="25.5" x14ac:dyDescent="0.2">
      <c r="A477" s="30" t="s">
        <v>20</v>
      </c>
      <c r="B477" s="19" t="s">
        <v>176</v>
      </c>
      <c r="C477" s="19" t="s">
        <v>14</v>
      </c>
      <c r="D477" s="19" t="s">
        <v>36</v>
      </c>
      <c r="E477" s="19" t="s">
        <v>122</v>
      </c>
      <c r="F477" s="19"/>
      <c r="G477" s="2">
        <f>G478+G480</f>
        <v>860000</v>
      </c>
      <c r="H477" s="2">
        <f>H478+H480</f>
        <v>860000</v>
      </c>
      <c r="I477" s="2">
        <f>I478+I480</f>
        <v>830731.34</v>
      </c>
      <c r="J477" s="29">
        <f t="shared" si="111"/>
        <v>96.596667441860461</v>
      </c>
    </row>
    <row r="478" spans="1:10" ht="51" x14ac:dyDescent="0.2">
      <c r="A478" s="30" t="s">
        <v>18</v>
      </c>
      <c r="B478" s="19" t="s">
        <v>176</v>
      </c>
      <c r="C478" s="19" t="s">
        <v>14</v>
      </c>
      <c r="D478" s="19" t="s">
        <v>36</v>
      </c>
      <c r="E478" s="19" t="s">
        <v>122</v>
      </c>
      <c r="F478" s="19" t="s">
        <v>21</v>
      </c>
      <c r="G478" s="2">
        <f>G479</f>
        <v>805000</v>
      </c>
      <c r="H478" s="2">
        <f>H479</f>
        <v>805000</v>
      </c>
      <c r="I478" s="2">
        <f>I479</f>
        <v>777379.08</v>
      </c>
      <c r="J478" s="29">
        <f t="shared" si="111"/>
        <v>96.568829813664593</v>
      </c>
    </row>
    <row r="479" spans="1:10" ht="25.5" x14ac:dyDescent="0.2">
      <c r="A479" s="30" t="s">
        <v>19</v>
      </c>
      <c r="B479" s="19" t="s">
        <v>176</v>
      </c>
      <c r="C479" s="19" t="s">
        <v>14</v>
      </c>
      <c r="D479" s="19" t="s">
        <v>36</v>
      </c>
      <c r="E479" s="19" t="s">
        <v>122</v>
      </c>
      <c r="F479" s="19" t="s">
        <v>22</v>
      </c>
      <c r="G479" s="2">
        <v>805000</v>
      </c>
      <c r="H479" s="2">
        <v>805000</v>
      </c>
      <c r="I479" s="2">
        <v>777379.08</v>
      </c>
      <c r="J479" s="29">
        <f t="shared" si="111"/>
        <v>96.568829813664593</v>
      </c>
    </row>
    <row r="480" spans="1:10" ht="25.5" x14ac:dyDescent="0.2">
      <c r="A480" s="30" t="s">
        <v>23</v>
      </c>
      <c r="B480" s="19" t="s">
        <v>176</v>
      </c>
      <c r="C480" s="19" t="s">
        <v>14</v>
      </c>
      <c r="D480" s="19" t="s">
        <v>36</v>
      </c>
      <c r="E480" s="19" t="s">
        <v>122</v>
      </c>
      <c r="F480" s="19">
        <v>200</v>
      </c>
      <c r="G480" s="2">
        <f>G481</f>
        <v>55000</v>
      </c>
      <c r="H480" s="2">
        <f>H481</f>
        <v>55000</v>
      </c>
      <c r="I480" s="2">
        <f>I481</f>
        <v>53352.26</v>
      </c>
      <c r="J480" s="29">
        <f t="shared" si="111"/>
        <v>97.004109090909097</v>
      </c>
    </row>
    <row r="481" spans="1:10" ht="25.5" x14ac:dyDescent="0.2">
      <c r="A481" s="30" t="s">
        <v>24</v>
      </c>
      <c r="B481" s="19" t="s">
        <v>176</v>
      </c>
      <c r="C481" s="19" t="s">
        <v>14</v>
      </c>
      <c r="D481" s="19" t="s">
        <v>36</v>
      </c>
      <c r="E481" s="19" t="s">
        <v>122</v>
      </c>
      <c r="F481" s="19">
        <v>240</v>
      </c>
      <c r="G481" s="2">
        <v>55000</v>
      </c>
      <c r="H481" s="2">
        <v>55000</v>
      </c>
      <c r="I481" s="2">
        <v>53352.26</v>
      </c>
      <c r="J481" s="29">
        <f t="shared" si="111"/>
        <v>97.004109090909097</v>
      </c>
    </row>
    <row r="482" spans="1:10" x14ac:dyDescent="0.2">
      <c r="A482" s="132" t="s">
        <v>15</v>
      </c>
      <c r="B482" s="132"/>
      <c r="C482" s="132"/>
      <c r="D482" s="132"/>
      <c r="E482" s="132"/>
      <c r="F482" s="132"/>
      <c r="G482" s="14">
        <f>G6+G32+G133+G145+G186+G474</f>
        <v>1040202689.26</v>
      </c>
      <c r="H482" s="14">
        <f>H6+H32+H133+H145+H186+H474</f>
        <v>1226119312.0700002</v>
      </c>
      <c r="I482" s="14">
        <f>I6+I32+I133+I145+I186+I474</f>
        <v>1116228076.4099998</v>
      </c>
      <c r="J482" s="15">
        <f>I482/H482*100</f>
        <v>91.037476159275556</v>
      </c>
    </row>
  </sheetData>
  <mergeCells count="3">
    <mergeCell ref="A2:J2"/>
    <mergeCell ref="A3:J3"/>
    <mergeCell ref="A482:F482"/>
  </mergeCells>
  <pageMargins left="0.39370078740157483" right="0.39370078740157483" top="0.55118110236220474" bottom="0.51181102362204722" header="0.31496062992125984" footer="0.31496062992125984"/>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Прил.3 ВСР </vt:lpstr>
      <vt:lpstr>'Прил.3 ВСР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2024-01-19T07:50:19Z</dcterms:modified>
</cp:coreProperties>
</file>