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0500"/>
  </bookViews>
  <sheets>
    <sheet name="расходы" sheetId="1" r:id="rId1"/>
  </sheets>
  <definedNames>
    <definedName name="_xlnm._FilterDatabase" localSheetId="0" hidden="1">расходы!$A$3:$H$47</definedName>
    <definedName name="_xlnm.Print_Titles" localSheetId="0">расходы!$3:$3</definedName>
  </definedNames>
  <calcPr calcId="145621"/>
</workbook>
</file>

<file path=xl/calcChain.xml><?xml version="1.0" encoding="utf-8"?>
<calcChain xmlns="http://schemas.openxmlformats.org/spreadsheetml/2006/main">
  <c r="H45" i="1" l="1"/>
  <c r="D43" i="1"/>
  <c r="E43" i="1"/>
  <c r="F43" i="1"/>
  <c r="G43" i="1"/>
  <c r="C43" i="1"/>
  <c r="D22" i="1"/>
  <c r="E22" i="1"/>
  <c r="F22" i="1"/>
  <c r="G22" i="1"/>
  <c r="C22" i="1"/>
  <c r="G13" i="1"/>
  <c r="D13" i="1"/>
  <c r="E13" i="1"/>
  <c r="F13" i="1"/>
  <c r="C13" i="1"/>
  <c r="D29" i="1" l="1"/>
  <c r="E29" i="1"/>
  <c r="F29" i="1"/>
  <c r="G29" i="1"/>
  <c r="C29" i="1"/>
  <c r="H33" i="1"/>
  <c r="D39" i="1" l="1"/>
  <c r="E39" i="1"/>
  <c r="F39" i="1"/>
  <c r="G39" i="1"/>
  <c r="C39" i="1"/>
  <c r="D26" i="1"/>
  <c r="E26" i="1"/>
  <c r="F26" i="1"/>
  <c r="G26" i="1"/>
  <c r="C26" i="1"/>
  <c r="H27" i="1"/>
  <c r="H24" i="1"/>
  <c r="H25" i="1"/>
  <c r="H18" i="1"/>
  <c r="H39" i="1" l="1"/>
  <c r="H46" i="1"/>
  <c r="H26" i="1"/>
  <c r="H28" i="1"/>
  <c r="H7" i="1" l="1"/>
  <c r="H17" i="1" l="1"/>
  <c r="D36" i="1" l="1"/>
  <c r="E36" i="1"/>
  <c r="F36" i="1"/>
  <c r="G36" i="1"/>
  <c r="C36" i="1"/>
  <c r="D15" i="1"/>
  <c r="E15" i="1"/>
  <c r="F15" i="1"/>
  <c r="G15" i="1"/>
  <c r="C15" i="1"/>
  <c r="D11" i="1"/>
  <c r="E11" i="1"/>
  <c r="F11" i="1"/>
  <c r="G11" i="1"/>
  <c r="C11" i="1"/>
  <c r="D4" i="1"/>
  <c r="E4" i="1"/>
  <c r="F4" i="1"/>
  <c r="G4" i="1"/>
  <c r="C4" i="1"/>
  <c r="H5" i="1"/>
  <c r="H6" i="1"/>
  <c r="H8" i="1"/>
  <c r="H9" i="1"/>
  <c r="H10" i="1"/>
  <c r="H12" i="1"/>
  <c r="H14" i="1"/>
  <c r="H16" i="1"/>
  <c r="H19" i="1"/>
  <c r="H20" i="1"/>
  <c r="H21" i="1"/>
  <c r="H23" i="1"/>
  <c r="H30" i="1"/>
  <c r="H31" i="1"/>
  <c r="H32" i="1"/>
  <c r="H34" i="1"/>
  <c r="H35" i="1"/>
  <c r="H37" i="1"/>
  <c r="H38" i="1"/>
  <c r="H40" i="1"/>
  <c r="H41" i="1"/>
  <c r="H42" i="1"/>
  <c r="H44" i="1"/>
  <c r="E47" i="1" l="1"/>
  <c r="F47" i="1"/>
  <c r="C47" i="1"/>
  <c r="D47" i="1"/>
  <c r="G47" i="1"/>
  <c r="H43" i="1"/>
  <c r="H29" i="1"/>
  <c r="H36" i="1"/>
  <c r="H22" i="1"/>
  <c r="H11" i="1"/>
  <c r="H15" i="1"/>
  <c r="H13" i="1"/>
  <c r="H4" i="1"/>
  <c r="H47" i="1" l="1"/>
</calcChain>
</file>

<file path=xl/sharedStrings.xml><?xml version="1.0" encoding="utf-8"?>
<sst xmlns="http://schemas.openxmlformats.org/spreadsheetml/2006/main" count="97" uniqueCount="97">
  <si>
    <t>Общий итог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</si>
  <si>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</si>
  <si>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</si>
  <si>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</si>
  <si>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</si>
  <si>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</si>
  <si>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</si>
  <si>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</si>
  <si>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</si>
  <si>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</si>
  <si>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</si>
  <si>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</si>
  <si>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</si>
  <si>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</si>
  <si>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</si>
  <si>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</si>
  <si>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</si>
  <si>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</si>
  <si>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</si>
  <si>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</si>
  <si>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</si>
  <si>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</si>
  <si>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</si>
  <si>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</si>
  <si>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</si>
  <si>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</si>
  <si>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</si>
  <si>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</si>
  <si>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</si>
  <si>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</si>
  <si>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</si>
  <si>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</si>
  <si>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</si>
  <si>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</si>
  <si>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</si>
  <si>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</si>
  <si>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</si>
  <si>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</si>
  <si>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</si>
  <si>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</si>
  <si>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</si>
  <si>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Общеэкономические вопросы</t>
  </si>
  <si>
    <t>0401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</si>
  <si>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</si>
  <si>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</si>
  <si>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</si>
  <si>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</si>
  <si>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</si>
  <si>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</si>
  <si>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</si>
  <si>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</si>
  <si>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</si>
  <si>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</si>
  <si>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</si>
  <si>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</si>
  <si>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</si>
  <si>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</si>
  <si>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</si>
  <si>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</si>
  <si>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</si>
  <si>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</si>
  <si>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</si>
  <si>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</si>
  <si>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Наименование раздела, подраздела</t>
  </si>
  <si>
    <t>0703</t>
  </si>
  <si>
    <t>Дополнительное образование</t>
  </si>
  <si>
    <t>0405</t>
  </si>
  <si>
    <t>Сельское хъозяйство и рыболовство</t>
  </si>
  <si>
    <t>Судебная система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</si>
  <si>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</si>
  <si>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</si>
  <si>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</si>
  <si>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</si>
  <si>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1102</t>
  </si>
  <si>
    <t>Массовый спорт</t>
  </si>
  <si>
    <t xml:space="preserve">                         </t>
  </si>
  <si>
    <t>0105</t>
  </si>
  <si>
    <t>Защита населения и территории от чрезвычайных ситуаций природного и техногенного характера, пожарная безопасность</t>
  </si>
  <si>
    <t>0406</t>
  </si>
  <si>
    <t>Водное хозяйство</t>
  </si>
  <si>
    <t>0310</t>
  </si>
  <si>
    <t>0503</t>
  </si>
  <si>
    <t>Благоустройство</t>
  </si>
  <si>
    <t>0601</t>
  </si>
  <si>
    <t>Экологический контроль</t>
  </si>
  <si>
    <t>Профессиональная подготовка, переподготовка и повышение квалификации</t>
  </si>
  <si>
    <t>0705</t>
  </si>
  <si>
    <r>
      <t xml:space="preserve">Сведения о внесенных  изменениях в решение  Совета народных депутатов Жуковского муниципального округа Брянской области "О бюджете Жуковского муниципального округа Брянской области
  на 2023 год и на плановый период 2024 и 2025 годов"  за 2023 год  в течение 2023 года, в части расходов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     </t>
    </r>
  </si>
  <si>
    <t>рублей</t>
  </si>
  <si>
    <t>Сумма на 2023 год Решение  от 15.12.2022 № 452/33-1 (первоначальный)</t>
  </si>
  <si>
    <t>Сумма на 2023 год в редакции решения от  28.03.2023г. № 500/38-1</t>
  </si>
  <si>
    <t xml:space="preserve">Сумма на 2023 год в редакции решения от 17.07.2022г. № 571/43-1 </t>
  </si>
  <si>
    <t>Сумма на 2023 год в редакции решения от 26.10.2023г.№ 606/47-1</t>
  </si>
  <si>
    <t>Сумма 
на 2023 год                                            (с учётом изменений)</t>
  </si>
  <si>
    <t>1103</t>
  </si>
  <si>
    <t>Спорт высших достижений</t>
  </si>
  <si>
    <t>Сумма на 2023 год в редакции решения от 21.12.2023г. № 646/52-1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</si>
</sst>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3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zoomScale="70" zoomScaleNormal="70" workbookViewId="0">
      <selection activeCell="G42" sqref="G42"/>
    </sheetView>
  </sheetViews>
  <sheetFormatPr defaultColWidth="9.140625" defaultRowHeight="14.25" x14ac:dyDescent="0.25"/>
  <cols>
    <col min="1" max="1" width="12.42578125" style="1" customWidth="1"/>
    <col min="2" max="2" width="73.5703125" style="3" customWidth="1"/>
    <col min="3" max="3" width="24.42578125" style="1" customWidth="1"/>
    <col min="4" max="4" width="22.85546875" style="1" customWidth="1"/>
    <col min="5" max="5" width="23.28515625" style="1" customWidth="1"/>
    <col min="6" max="6" width="20.85546875" style="1" customWidth="1"/>
    <col min="7" max="7" width="22" style="1" customWidth="1"/>
    <col min="8" max="8" width="20.28515625" style="1" customWidth="1"/>
    <col min="9" max="16384" width="9.140625" style="1"/>
  </cols>
  <sheetData>
    <row r="1" spans="1:9" ht="56.25" customHeight="1" x14ac:dyDescent="0.25">
      <c r="A1" s="33" t="s">
        <v>87</v>
      </c>
      <c r="B1" s="34"/>
      <c r="C1" s="34"/>
      <c r="D1" s="34"/>
      <c r="E1" s="34"/>
      <c r="F1" s="34"/>
      <c r="G1" s="34"/>
      <c r="H1" s="34"/>
      <c r="I1" s="26"/>
    </row>
    <row r="2" spans="1:9" ht="21" customHeight="1" x14ac:dyDescent="0.25">
      <c r="A2" s="27"/>
      <c r="B2" s="28"/>
      <c r="C2" s="29"/>
      <c r="D2" s="29"/>
      <c r="E2" s="29"/>
      <c r="F2" s="29"/>
      <c r="G2" s="29"/>
      <c r="H2" s="30" t="s">
        <v>88</v>
      </c>
      <c r="I2" s="26"/>
    </row>
    <row r="3" spans="1:9" ht="81.75" customHeight="1" x14ac:dyDescent="0.25">
      <c r="A3" s="5" t="s">
        <v>75</v>
      </c>
      <c r="B3" s="6" t="s">
        <v>63</v>
      </c>
      <c r="C3" s="4" t="s">
        <v>89</v>
      </c>
      <c r="D3" s="4" t="s">
        <v>90</v>
      </c>
      <c r="E3" s="4" t="s">
        <v>91</v>
      </c>
      <c r="F3" s="4" t="s">
        <v>92</v>
      </c>
      <c r="G3" s="4" t="s">
        <v>96</v>
      </c>
      <c r="H3" s="4" t="s">
        <v>93</v>
      </c>
    </row>
    <row r="4" spans="1:9" s="2" customFormat="1" ht="20.25" customHeight="1" x14ac:dyDescent="0.25">
      <c r="A4" s="10" t="s">
        <v>62</v>
      </c>
      <c r="B4" s="11" t="s">
        <v>61</v>
      </c>
      <c r="C4" s="12">
        <f t="shared" ref="C4:G4" si="0">SUM(C5:C10)</f>
        <v>76636514</v>
      </c>
      <c r="D4" s="12">
        <f t="shared" si="0"/>
        <v>697011.25</v>
      </c>
      <c r="E4" s="12">
        <f t="shared" si="0"/>
        <v>1553316.53</v>
      </c>
      <c r="F4" s="12">
        <f t="shared" si="0"/>
        <v>-1045840.75</v>
      </c>
      <c r="G4" s="12">
        <f t="shared" si="0"/>
        <v>615398.25</v>
      </c>
      <c r="H4" s="12">
        <f t="shared" ref="H4:H47" si="1">SUM(C4:G4)</f>
        <v>78456399.280000001</v>
      </c>
    </row>
    <row r="5" spans="1:9" ht="55.5" customHeight="1" x14ac:dyDescent="0.25">
      <c r="A5" s="7" t="s">
        <v>60</v>
      </c>
      <c r="B5" s="8" t="s">
        <v>59</v>
      </c>
      <c r="C5" s="24">
        <v>860000</v>
      </c>
      <c r="D5" s="9"/>
      <c r="E5" s="9"/>
      <c r="F5" s="9"/>
      <c r="G5" s="9"/>
      <c r="H5" s="12">
        <f t="shared" si="1"/>
        <v>860000</v>
      </c>
    </row>
    <row r="6" spans="1:9" ht="51.75" customHeight="1" x14ac:dyDescent="0.25">
      <c r="A6" s="7" t="s">
        <v>58</v>
      </c>
      <c r="B6" s="8" t="s">
        <v>57</v>
      </c>
      <c r="C6" s="24">
        <v>43166550</v>
      </c>
      <c r="D6" s="9">
        <v>166780</v>
      </c>
      <c r="E6" s="9">
        <v>1168004</v>
      </c>
      <c r="F6" s="9"/>
      <c r="G6" s="9">
        <v>317388</v>
      </c>
      <c r="H6" s="12">
        <f t="shared" si="1"/>
        <v>44818722</v>
      </c>
    </row>
    <row r="7" spans="1:9" ht="20.25" customHeight="1" x14ac:dyDescent="0.25">
      <c r="A7" s="18" t="s">
        <v>76</v>
      </c>
      <c r="B7" s="8" t="s">
        <v>68</v>
      </c>
      <c r="C7" s="24">
        <v>2964</v>
      </c>
      <c r="D7" s="9"/>
      <c r="E7" s="9"/>
      <c r="F7" s="9"/>
      <c r="G7" s="9"/>
      <c r="H7" s="12">
        <f t="shared" si="1"/>
        <v>2964</v>
      </c>
    </row>
    <row r="8" spans="1:9" ht="39.75" customHeight="1" x14ac:dyDescent="0.25">
      <c r="A8" s="7" t="s">
        <v>56</v>
      </c>
      <c r="B8" s="8" t="s">
        <v>55</v>
      </c>
      <c r="C8" s="24">
        <v>7133000</v>
      </c>
      <c r="D8" s="9"/>
      <c r="E8" s="9">
        <v>295455</v>
      </c>
      <c r="F8" s="9">
        <v>-520000</v>
      </c>
      <c r="G8" s="9">
        <v>177443</v>
      </c>
      <c r="H8" s="12">
        <f t="shared" si="1"/>
        <v>7085898</v>
      </c>
    </row>
    <row r="9" spans="1:9" ht="15.75" x14ac:dyDescent="0.25">
      <c r="A9" s="7" t="s">
        <v>54</v>
      </c>
      <c r="B9" s="8" t="s">
        <v>53</v>
      </c>
      <c r="C9" s="24">
        <v>300000</v>
      </c>
      <c r="D9" s="9"/>
      <c r="E9" s="9"/>
      <c r="F9" s="9">
        <v>-59652</v>
      </c>
      <c r="G9" s="9"/>
      <c r="H9" s="12">
        <f t="shared" si="1"/>
        <v>240348</v>
      </c>
    </row>
    <row r="10" spans="1:9" ht="15.75" x14ac:dyDescent="0.25">
      <c r="A10" s="7" t="s">
        <v>52</v>
      </c>
      <c r="B10" s="8" t="s">
        <v>51</v>
      </c>
      <c r="C10" s="24">
        <v>25174000</v>
      </c>
      <c r="D10" s="9">
        <v>530231.25</v>
      </c>
      <c r="E10" s="9">
        <v>89857.53</v>
      </c>
      <c r="F10" s="9">
        <v>-466188.75</v>
      </c>
      <c r="G10" s="9">
        <v>120567.25</v>
      </c>
      <c r="H10" s="12">
        <f t="shared" si="1"/>
        <v>25448467.280000001</v>
      </c>
    </row>
    <row r="11" spans="1:9" ht="15.75" x14ac:dyDescent="0.25">
      <c r="A11" s="13" t="s">
        <v>50</v>
      </c>
      <c r="B11" s="11" t="s">
        <v>49</v>
      </c>
      <c r="C11" s="12">
        <f>C12</f>
        <v>574745</v>
      </c>
      <c r="D11" s="12">
        <f t="shared" ref="D11:G11" si="2">D12</f>
        <v>0</v>
      </c>
      <c r="E11" s="12">
        <f t="shared" si="2"/>
        <v>0</v>
      </c>
      <c r="F11" s="12">
        <f t="shared" si="2"/>
        <v>0</v>
      </c>
      <c r="G11" s="12">
        <f t="shared" si="2"/>
        <v>0</v>
      </c>
      <c r="H11" s="12">
        <f t="shared" si="1"/>
        <v>574745</v>
      </c>
    </row>
    <row r="12" spans="1:9" ht="15.75" x14ac:dyDescent="0.25">
      <c r="A12" s="7" t="s">
        <v>48</v>
      </c>
      <c r="B12" s="8" t="s">
        <v>47</v>
      </c>
      <c r="C12" s="9">
        <v>574745</v>
      </c>
      <c r="D12" s="9"/>
      <c r="E12" s="9"/>
      <c r="F12" s="9"/>
      <c r="G12" s="9"/>
      <c r="H12" s="12">
        <f t="shared" si="1"/>
        <v>574745</v>
      </c>
    </row>
    <row r="13" spans="1:9" ht="21" customHeight="1" x14ac:dyDescent="0.25">
      <c r="A13" s="13" t="s">
        <v>46</v>
      </c>
      <c r="B13" s="11" t="s">
        <v>45</v>
      </c>
      <c r="C13" s="12">
        <f>C14</f>
        <v>4718000</v>
      </c>
      <c r="D13" s="12">
        <f t="shared" ref="D13:F13" si="3">D14</f>
        <v>0</v>
      </c>
      <c r="E13" s="12">
        <f t="shared" si="3"/>
        <v>0</v>
      </c>
      <c r="F13" s="12">
        <f t="shared" si="3"/>
        <v>0</v>
      </c>
      <c r="G13" s="12">
        <f>G14</f>
        <v>-270800</v>
      </c>
      <c r="H13" s="12">
        <f t="shared" si="1"/>
        <v>4447200</v>
      </c>
    </row>
    <row r="14" spans="1:9" ht="39" customHeight="1" x14ac:dyDescent="0.25">
      <c r="A14" s="18" t="s">
        <v>80</v>
      </c>
      <c r="B14" s="8" t="s">
        <v>77</v>
      </c>
      <c r="C14" s="9">
        <v>4718000</v>
      </c>
      <c r="D14" s="9"/>
      <c r="E14" s="9"/>
      <c r="F14" s="9"/>
      <c r="G14" s="9">
        <v>-270800</v>
      </c>
      <c r="H14" s="12">
        <f t="shared" si="1"/>
        <v>4447200</v>
      </c>
    </row>
    <row r="15" spans="1:9" ht="21" customHeight="1" x14ac:dyDescent="0.25">
      <c r="A15" s="13" t="s">
        <v>44</v>
      </c>
      <c r="B15" s="11" t="s">
        <v>43</v>
      </c>
      <c r="C15" s="12">
        <f t="shared" ref="C15:G15" si="4">SUM(C16:C21)</f>
        <v>45727267.5</v>
      </c>
      <c r="D15" s="12">
        <f t="shared" si="4"/>
        <v>27211515.050000001</v>
      </c>
      <c r="E15" s="12">
        <f t="shared" si="4"/>
        <v>98874</v>
      </c>
      <c r="F15" s="12">
        <f t="shared" si="4"/>
        <v>471150</v>
      </c>
      <c r="G15" s="12">
        <f t="shared" si="4"/>
        <v>20173576.739999998</v>
      </c>
      <c r="H15" s="12">
        <f t="shared" si="1"/>
        <v>93682383.289999992</v>
      </c>
    </row>
    <row r="16" spans="1:9" ht="15.75" x14ac:dyDescent="0.25">
      <c r="A16" s="7" t="s">
        <v>42</v>
      </c>
      <c r="B16" s="8" t="s">
        <v>41</v>
      </c>
      <c r="C16" s="24">
        <v>200000</v>
      </c>
      <c r="D16" s="9"/>
      <c r="E16" s="9"/>
      <c r="F16" s="9"/>
      <c r="G16" s="9"/>
      <c r="H16" s="12">
        <f t="shared" si="1"/>
        <v>200000</v>
      </c>
    </row>
    <row r="17" spans="1:8" ht="15.75" x14ac:dyDescent="0.25">
      <c r="A17" s="18" t="s">
        <v>66</v>
      </c>
      <c r="B17" s="8" t="s">
        <v>67</v>
      </c>
      <c r="C17" s="24">
        <v>638715.5</v>
      </c>
      <c r="D17" s="9"/>
      <c r="E17" s="9">
        <v>98874</v>
      </c>
      <c r="F17" s="9"/>
      <c r="G17" s="9"/>
      <c r="H17" s="12">
        <f t="shared" si="1"/>
        <v>737589.5</v>
      </c>
    </row>
    <row r="18" spans="1:8" ht="15.75" x14ac:dyDescent="0.25">
      <c r="A18" s="18" t="s">
        <v>78</v>
      </c>
      <c r="B18" s="8" t="s">
        <v>79</v>
      </c>
      <c r="C18" s="24">
        <v>194880</v>
      </c>
      <c r="D18" s="9"/>
      <c r="E18" s="9"/>
      <c r="F18" s="9"/>
      <c r="G18" s="9"/>
      <c r="H18" s="12">
        <f t="shared" si="1"/>
        <v>194880</v>
      </c>
    </row>
    <row r="19" spans="1:8" ht="15.75" x14ac:dyDescent="0.25">
      <c r="A19" s="7" t="s">
        <v>40</v>
      </c>
      <c r="B19" s="8" t="s">
        <v>39</v>
      </c>
      <c r="C19" s="24">
        <v>8046520</v>
      </c>
      <c r="D19" s="9">
        <v>1716325</v>
      </c>
      <c r="E19" s="9"/>
      <c r="F19" s="9"/>
      <c r="G19" s="9">
        <v>-24770</v>
      </c>
      <c r="H19" s="12">
        <f t="shared" si="1"/>
        <v>9738075</v>
      </c>
    </row>
    <row r="20" spans="1:8" ht="15.75" x14ac:dyDescent="0.25">
      <c r="A20" s="7" t="s">
        <v>38</v>
      </c>
      <c r="B20" s="8" t="s">
        <v>37</v>
      </c>
      <c r="C20" s="24">
        <v>36147152</v>
      </c>
      <c r="D20" s="9">
        <v>25228190.050000001</v>
      </c>
      <c r="E20" s="9"/>
      <c r="F20" s="9">
        <v>410000</v>
      </c>
      <c r="G20" s="9">
        <v>20208576.739999998</v>
      </c>
      <c r="H20" s="12">
        <f t="shared" si="1"/>
        <v>81993918.789999992</v>
      </c>
    </row>
    <row r="21" spans="1:8" ht="15.75" x14ac:dyDescent="0.25">
      <c r="A21" s="7" t="s">
        <v>36</v>
      </c>
      <c r="B21" s="8" t="s">
        <v>35</v>
      </c>
      <c r="C21" s="24">
        <v>500000</v>
      </c>
      <c r="D21" s="9">
        <v>267000</v>
      </c>
      <c r="E21" s="9"/>
      <c r="F21" s="9">
        <v>61150</v>
      </c>
      <c r="G21" s="9">
        <v>-10230</v>
      </c>
      <c r="H21" s="12">
        <f t="shared" si="1"/>
        <v>817920</v>
      </c>
    </row>
    <row r="22" spans="1:8" ht="15.75" x14ac:dyDescent="0.25">
      <c r="A22" s="13" t="s">
        <v>34</v>
      </c>
      <c r="B22" s="11" t="s">
        <v>33</v>
      </c>
      <c r="C22" s="12">
        <f>C23+C24+C25</f>
        <v>98690129.680000007</v>
      </c>
      <c r="D22" s="12">
        <f t="shared" ref="D22:G22" si="5">D23+D24+D25</f>
        <v>18065802.960000001</v>
      </c>
      <c r="E22" s="12">
        <f t="shared" si="5"/>
        <v>16562001.48</v>
      </c>
      <c r="F22" s="12">
        <f t="shared" si="5"/>
        <v>961165.23</v>
      </c>
      <c r="G22" s="12">
        <f t="shared" si="5"/>
        <v>-10805220.219999999</v>
      </c>
      <c r="H22" s="12">
        <f t="shared" si="1"/>
        <v>123473879.13000003</v>
      </c>
    </row>
    <row r="23" spans="1:8" ht="15.75" x14ac:dyDescent="0.25">
      <c r="A23" s="7" t="s">
        <v>32</v>
      </c>
      <c r="B23" s="8" t="s">
        <v>31</v>
      </c>
      <c r="C23" s="24">
        <v>635500</v>
      </c>
      <c r="D23" s="9">
        <v>146260</v>
      </c>
      <c r="E23" s="9"/>
      <c r="F23" s="9"/>
      <c r="G23" s="9">
        <v>-45600</v>
      </c>
      <c r="H23" s="12">
        <f t="shared" si="1"/>
        <v>736160</v>
      </c>
    </row>
    <row r="24" spans="1:8" ht="15.75" x14ac:dyDescent="0.25">
      <c r="A24" s="7" t="s">
        <v>30</v>
      </c>
      <c r="B24" s="8" t="s">
        <v>29</v>
      </c>
      <c r="C24" s="24">
        <v>2642022</v>
      </c>
      <c r="D24" s="9">
        <v>11414309.6</v>
      </c>
      <c r="E24" s="9"/>
      <c r="F24" s="9">
        <v>303044</v>
      </c>
      <c r="G24" s="9">
        <v>-10559348.6</v>
      </c>
      <c r="H24" s="12">
        <f t="shared" si="1"/>
        <v>3800027</v>
      </c>
    </row>
    <row r="25" spans="1:8" ht="15.75" x14ac:dyDescent="0.25">
      <c r="A25" s="18" t="s">
        <v>81</v>
      </c>
      <c r="B25" s="8" t="s">
        <v>82</v>
      </c>
      <c r="C25" s="24">
        <v>95412607.680000007</v>
      </c>
      <c r="D25" s="9">
        <v>6505233.3600000003</v>
      </c>
      <c r="E25" s="9">
        <v>16562001.48</v>
      </c>
      <c r="F25" s="9">
        <v>658121.23</v>
      </c>
      <c r="G25" s="9">
        <v>-200271.62</v>
      </c>
      <c r="H25" s="12">
        <f t="shared" si="1"/>
        <v>118937692.13000001</v>
      </c>
    </row>
    <row r="26" spans="1:8" ht="23.25" customHeight="1" x14ac:dyDescent="0.25">
      <c r="A26" s="20" t="s">
        <v>69</v>
      </c>
      <c r="B26" s="21" t="s">
        <v>70</v>
      </c>
      <c r="C26" s="22">
        <f>C27+C28</f>
        <v>935000</v>
      </c>
      <c r="D26" s="22">
        <f t="shared" ref="D26:G26" si="6">D27+D28</f>
        <v>0</v>
      </c>
      <c r="E26" s="22">
        <f t="shared" si="6"/>
        <v>0</v>
      </c>
      <c r="F26" s="22">
        <f t="shared" si="6"/>
        <v>-80000</v>
      </c>
      <c r="G26" s="22">
        <f t="shared" si="6"/>
        <v>163669</v>
      </c>
      <c r="H26" s="12">
        <f t="shared" si="1"/>
        <v>1018669</v>
      </c>
    </row>
    <row r="27" spans="1:8" ht="23.25" customHeight="1" x14ac:dyDescent="0.25">
      <c r="A27" s="18" t="s">
        <v>83</v>
      </c>
      <c r="B27" s="19" t="s">
        <v>84</v>
      </c>
      <c r="C27" s="9">
        <v>700000</v>
      </c>
      <c r="D27" s="9"/>
      <c r="E27" s="9"/>
      <c r="F27" s="9"/>
      <c r="G27" s="9">
        <v>-63046</v>
      </c>
      <c r="H27" s="12">
        <f t="shared" si="1"/>
        <v>636954</v>
      </c>
    </row>
    <row r="28" spans="1:8" ht="23.25" customHeight="1" x14ac:dyDescent="0.25">
      <c r="A28" s="18" t="s">
        <v>71</v>
      </c>
      <c r="B28" s="19" t="s">
        <v>72</v>
      </c>
      <c r="C28" s="9">
        <v>235000</v>
      </c>
      <c r="D28" s="9"/>
      <c r="E28" s="9"/>
      <c r="F28" s="9">
        <v>-80000</v>
      </c>
      <c r="G28" s="9">
        <v>226715</v>
      </c>
      <c r="H28" s="12">
        <f t="shared" si="1"/>
        <v>381715</v>
      </c>
    </row>
    <row r="29" spans="1:8" ht="15.75" x14ac:dyDescent="0.25">
      <c r="A29" s="13" t="s">
        <v>28</v>
      </c>
      <c r="B29" s="11" t="s">
        <v>27</v>
      </c>
      <c r="C29" s="12">
        <f>SUM(C30:C35)</f>
        <v>572715617.32999992</v>
      </c>
      <c r="D29" s="12">
        <f t="shared" ref="D29:G29" si="7">SUM(D30:D35)</f>
        <v>92657663.159999996</v>
      </c>
      <c r="E29" s="12">
        <f t="shared" si="7"/>
        <v>2406138.2000000002</v>
      </c>
      <c r="F29" s="12">
        <f t="shared" si="7"/>
        <v>-4687494.879999999</v>
      </c>
      <c r="G29" s="12">
        <f t="shared" si="7"/>
        <v>-18876530.949999999</v>
      </c>
      <c r="H29" s="12">
        <f t="shared" si="1"/>
        <v>644215392.8599999</v>
      </c>
    </row>
    <row r="30" spans="1:8" ht="15.75" x14ac:dyDescent="0.25">
      <c r="A30" s="14" t="s">
        <v>26</v>
      </c>
      <c r="B30" s="15" t="s">
        <v>25</v>
      </c>
      <c r="C30" s="24">
        <v>110746382</v>
      </c>
      <c r="D30" s="16">
        <v>92253063.159999996</v>
      </c>
      <c r="E30" s="16">
        <v>2200000</v>
      </c>
      <c r="F30" s="16">
        <v>-15698434.52</v>
      </c>
      <c r="G30" s="16">
        <v>-893000</v>
      </c>
      <c r="H30" s="12">
        <f t="shared" si="1"/>
        <v>188608010.63999999</v>
      </c>
    </row>
    <row r="31" spans="1:8" ht="23.25" customHeight="1" x14ac:dyDescent="0.25">
      <c r="A31" s="14" t="s">
        <v>24</v>
      </c>
      <c r="B31" s="15" t="s">
        <v>23</v>
      </c>
      <c r="C31" s="24">
        <v>415818021.32999998</v>
      </c>
      <c r="D31" s="16">
        <v>321600</v>
      </c>
      <c r="E31" s="16">
        <v>90000</v>
      </c>
      <c r="F31" s="16">
        <v>11380310.48</v>
      </c>
      <c r="G31" s="16">
        <v>-17133179.949999999</v>
      </c>
      <c r="H31" s="12">
        <f t="shared" si="1"/>
        <v>410476751.86000001</v>
      </c>
    </row>
    <row r="32" spans="1:8" ht="15.75" x14ac:dyDescent="0.25">
      <c r="A32" s="17" t="s">
        <v>64</v>
      </c>
      <c r="B32" s="15" t="s">
        <v>65</v>
      </c>
      <c r="C32" s="24">
        <v>24020000</v>
      </c>
      <c r="D32" s="16">
        <v>33000</v>
      </c>
      <c r="E32" s="16"/>
      <c r="F32" s="16">
        <v>-351216.84</v>
      </c>
      <c r="G32" s="16">
        <v>-563900</v>
      </c>
      <c r="H32" s="12">
        <f t="shared" si="1"/>
        <v>23137883.16</v>
      </c>
    </row>
    <row r="33" spans="1:8" ht="31.5" x14ac:dyDescent="0.25">
      <c r="A33" s="17" t="s">
        <v>86</v>
      </c>
      <c r="B33" s="25" t="s">
        <v>85</v>
      </c>
      <c r="C33" s="24">
        <v>40000</v>
      </c>
      <c r="D33" s="16"/>
      <c r="E33" s="16"/>
      <c r="F33" s="16">
        <v>-40000</v>
      </c>
      <c r="G33" s="16"/>
      <c r="H33" s="12">
        <f t="shared" si="1"/>
        <v>0</v>
      </c>
    </row>
    <row r="34" spans="1:8" ht="15.75" x14ac:dyDescent="0.25">
      <c r="A34" s="14" t="s">
        <v>22</v>
      </c>
      <c r="B34" s="15" t="s">
        <v>21</v>
      </c>
      <c r="C34" s="24">
        <v>50000</v>
      </c>
      <c r="D34" s="16"/>
      <c r="E34" s="16">
        <v>15000</v>
      </c>
      <c r="F34" s="16">
        <v>26000</v>
      </c>
      <c r="G34" s="16">
        <v>-25000</v>
      </c>
      <c r="H34" s="12">
        <f t="shared" si="1"/>
        <v>66000</v>
      </c>
    </row>
    <row r="35" spans="1:8" ht="15.75" x14ac:dyDescent="0.25">
      <c r="A35" s="14" t="s">
        <v>20</v>
      </c>
      <c r="B35" s="15" t="s">
        <v>19</v>
      </c>
      <c r="C35" s="24">
        <v>22041214</v>
      </c>
      <c r="D35" s="16">
        <v>50000</v>
      </c>
      <c r="E35" s="16">
        <v>101138.2</v>
      </c>
      <c r="F35" s="16">
        <v>-4154</v>
      </c>
      <c r="G35" s="16">
        <v>-261451</v>
      </c>
      <c r="H35" s="12">
        <f t="shared" si="1"/>
        <v>21926747.199999999</v>
      </c>
    </row>
    <row r="36" spans="1:8" ht="15.75" x14ac:dyDescent="0.25">
      <c r="A36" s="13" t="s">
        <v>18</v>
      </c>
      <c r="B36" s="11" t="s">
        <v>17</v>
      </c>
      <c r="C36" s="12">
        <f>C37+C38</f>
        <v>61263916.149999999</v>
      </c>
      <c r="D36" s="12">
        <f t="shared" ref="D36:G36" si="8">D37+D38</f>
        <v>285549.55</v>
      </c>
      <c r="E36" s="12">
        <f t="shared" si="8"/>
        <v>52051.85</v>
      </c>
      <c r="F36" s="12">
        <f t="shared" si="8"/>
        <v>-361556.92</v>
      </c>
      <c r="G36" s="12">
        <f t="shared" si="8"/>
        <v>-252915.7</v>
      </c>
      <c r="H36" s="12">
        <f t="shared" si="1"/>
        <v>60987044.929999992</v>
      </c>
    </row>
    <row r="37" spans="1:8" ht="15.75" x14ac:dyDescent="0.25">
      <c r="A37" s="14" t="s">
        <v>16</v>
      </c>
      <c r="B37" s="15" t="s">
        <v>15</v>
      </c>
      <c r="C37" s="24">
        <v>54793916.149999999</v>
      </c>
      <c r="D37" s="16">
        <v>285549.55</v>
      </c>
      <c r="E37" s="16">
        <v>52051.85</v>
      </c>
      <c r="F37" s="16">
        <v>-361556.92</v>
      </c>
      <c r="G37" s="16">
        <v>72084.3</v>
      </c>
      <c r="H37" s="12">
        <f t="shared" si="1"/>
        <v>54842044.929999992</v>
      </c>
    </row>
    <row r="38" spans="1:8" ht="24.75" customHeight="1" x14ac:dyDescent="0.25">
      <c r="A38" s="14" t="s">
        <v>14</v>
      </c>
      <c r="B38" s="15" t="s">
        <v>13</v>
      </c>
      <c r="C38" s="24">
        <v>6470000</v>
      </c>
      <c r="D38" s="16"/>
      <c r="E38" s="16"/>
      <c r="F38" s="16"/>
      <c r="G38" s="16">
        <v>-325000</v>
      </c>
      <c r="H38" s="12">
        <f t="shared" si="1"/>
        <v>6145000</v>
      </c>
    </row>
    <row r="39" spans="1:8" ht="15.75" x14ac:dyDescent="0.25">
      <c r="A39" s="13" t="s">
        <v>12</v>
      </c>
      <c r="B39" s="11" t="s">
        <v>11</v>
      </c>
      <c r="C39" s="12">
        <f>C40+C41+C42</f>
        <v>140366499.59999999</v>
      </c>
      <c r="D39" s="12">
        <f t="shared" ref="D39:G39" si="9">D40+D41+D42</f>
        <v>0</v>
      </c>
      <c r="E39" s="12">
        <f t="shared" si="9"/>
        <v>0</v>
      </c>
      <c r="F39" s="12">
        <f t="shared" si="9"/>
        <v>35887500</v>
      </c>
      <c r="G39" s="12">
        <f t="shared" si="9"/>
        <v>-950519</v>
      </c>
      <c r="H39" s="12">
        <f t="shared" si="1"/>
        <v>175303480.59999999</v>
      </c>
    </row>
    <row r="40" spans="1:8" ht="15.75" x14ac:dyDescent="0.25">
      <c r="A40" s="14" t="s">
        <v>10</v>
      </c>
      <c r="B40" s="15" t="s">
        <v>9</v>
      </c>
      <c r="C40" s="24">
        <v>4300800</v>
      </c>
      <c r="D40" s="16"/>
      <c r="E40" s="16"/>
      <c r="F40" s="16"/>
      <c r="G40" s="16">
        <v>-97200</v>
      </c>
      <c r="H40" s="12">
        <f t="shared" si="1"/>
        <v>4203600</v>
      </c>
    </row>
    <row r="41" spans="1:8" ht="15.75" x14ac:dyDescent="0.25">
      <c r="A41" s="14" t="s">
        <v>8</v>
      </c>
      <c r="B41" s="15" t="s">
        <v>7</v>
      </c>
      <c r="C41" s="24">
        <v>136022699.59999999</v>
      </c>
      <c r="D41" s="16"/>
      <c r="E41" s="16"/>
      <c r="F41" s="16">
        <v>35887500</v>
      </c>
      <c r="G41" s="16">
        <v>-853319</v>
      </c>
      <c r="H41" s="12">
        <f t="shared" si="1"/>
        <v>171056880.59999999</v>
      </c>
    </row>
    <row r="42" spans="1:8" ht="15.75" x14ac:dyDescent="0.25">
      <c r="A42" s="14" t="s">
        <v>6</v>
      </c>
      <c r="B42" s="15" t="s">
        <v>5</v>
      </c>
      <c r="C42" s="24">
        <v>43000</v>
      </c>
      <c r="D42" s="16"/>
      <c r="E42" s="16"/>
      <c r="F42" s="16"/>
      <c r="G42" s="16"/>
      <c r="H42" s="12">
        <f t="shared" si="1"/>
        <v>43000</v>
      </c>
    </row>
    <row r="43" spans="1:8" ht="15.75" x14ac:dyDescent="0.25">
      <c r="A43" s="13" t="s">
        <v>4</v>
      </c>
      <c r="B43" s="11" t="s">
        <v>3</v>
      </c>
      <c r="C43" s="12">
        <f>C44+C45+C46</f>
        <v>38575000</v>
      </c>
      <c r="D43" s="12">
        <f t="shared" ref="D43:G43" si="10">D44+D45+D46</f>
        <v>128142</v>
      </c>
      <c r="E43" s="12">
        <f t="shared" si="10"/>
        <v>3336043</v>
      </c>
      <c r="F43" s="12">
        <f t="shared" si="10"/>
        <v>233181.97999999998</v>
      </c>
      <c r="G43" s="12">
        <f t="shared" si="10"/>
        <v>1687751</v>
      </c>
      <c r="H43" s="12">
        <f t="shared" si="1"/>
        <v>43960117.979999997</v>
      </c>
    </row>
    <row r="44" spans="1:8" ht="15.75" x14ac:dyDescent="0.25">
      <c r="A44" s="14" t="s">
        <v>2</v>
      </c>
      <c r="B44" s="15" t="s">
        <v>1</v>
      </c>
      <c r="C44" s="24">
        <v>150000</v>
      </c>
      <c r="D44" s="16">
        <v>128142</v>
      </c>
      <c r="E44" s="16"/>
      <c r="F44" s="16">
        <v>25000</v>
      </c>
      <c r="G44" s="16">
        <v>17751</v>
      </c>
      <c r="H44" s="12">
        <f t="shared" si="1"/>
        <v>320893</v>
      </c>
    </row>
    <row r="45" spans="1:8" ht="15.75" x14ac:dyDescent="0.25">
      <c r="A45" s="17" t="s">
        <v>73</v>
      </c>
      <c r="B45" s="23" t="s">
        <v>74</v>
      </c>
      <c r="C45" s="24">
        <v>29537000</v>
      </c>
      <c r="D45" s="16"/>
      <c r="E45" s="16">
        <v>2877727</v>
      </c>
      <c r="F45" s="16">
        <v>1877628.08</v>
      </c>
      <c r="G45" s="16">
        <v>2700000</v>
      </c>
      <c r="H45" s="12">
        <f t="shared" si="1"/>
        <v>36992355.079999998</v>
      </c>
    </row>
    <row r="46" spans="1:8" ht="15.75" x14ac:dyDescent="0.25">
      <c r="A46" s="17" t="s">
        <v>94</v>
      </c>
      <c r="B46" s="23" t="s">
        <v>95</v>
      </c>
      <c r="C46" s="24">
        <v>8888000</v>
      </c>
      <c r="D46" s="16"/>
      <c r="E46" s="16">
        <v>458316</v>
      </c>
      <c r="F46" s="16">
        <v>-1669446.1</v>
      </c>
      <c r="G46" s="16">
        <v>-1030000</v>
      </c>
      <c r="H46" s="12">
        <f t="shared" si="1"/>
        <v>6646869.9000000004</v>
      </c>
    </row>
    <row r="47" spans="1:8" ht="15.75" x14ac:dyDescent="0.25">
      <c r="A47" s="31" t="s">
        <v>0</v>
      </c>
      <c r="B47" s="32"/>
      <c r="C47" s="12">
        <f>C4+C11+C13+C15+C22+C26+C29+C36+C39+C43</f>
        <v>1040202689.26</v>
      </c>
      <c r="D47" s="12">
        <f>D4+D11+D13+D15+D22+D26+D29+D36+D39+D43</f>
        <v>139045683.97000003</v>
      </c>
      <c r="E47" s="12">
        <f>E4+E11+E13+E15+E22+E26+E29+E36+E39+E43</f>
        <v>24008425.060000002</v>
      </c>
      <c r="F47" s="12">
        <f>F4+F11+F13+F15+F22+F26+F29+F36+F39+F43</f>
        <v>31378104.66</v>
      </c>
      <c r="G47" s="12">
        <f>G4+G11+G13+G15+G22+G26+G29+G36+G39+G43</f>
        <v>-8515590.879999999</v>
      </c>
      <c r="H47" s="12">
        <f t="shared" si="1"/>
        <v>1226119312.0699999</v>
      </c>
    </row>
    <row r="49" ht="29.25" customHeight="1" x14ac:dyDescent="0.25"/>
  </sheetData>
  <mergeCells count="2">
    <mergeCell ref="A47:B47"/>
    <mergeCell ref="A1:H1"/>
  </mergeCells>
  <pageMargins left="0.15748031496062992" right="0.19685039370078741" top="0.27559055118110237" bottom="0.27559055118110237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2017-05-22T07:04:51Z</cp:lastPrinted>
  <dcterms:created xsi:type="dcterms:W3CDTF">2017-05-22T06:23:45Z</dcterms:created>
  <dcterms:modified xsi:type="dcterms:W3CDTF">2024-01-16T12:40:10Z</dcterms:modified>
</cp:coreProperties>
</file>